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0" activeTab="5"/>
  </bookViews>
  <sheets>
    <sheet name="Seznam St." sheetId="1" r:id="rId1"/>
    <sheet name="Pú" sheetId="2" r:id="rId2"/>
    <sheet name="Dvojce" sheetId="3" r:id="rId3"/>
    <sheet name="4x60m" sheetId="4" r:id="rId4"/>
    <sheet name="CTIF" sheetId="5" r:id="rId5"/>
    <sheet name="Plamen - celkové výsledky" sheetId="6" r:id="rId6"/>
  </sheets>
  <definedNames>
    <definedName name="_xlnm.Print_Area" localSheetId="5">'Plamen - celkové výsledky'!$A$1:$M$20</definedName>
    <definedName name="_xlnm.Print_Area" localSheetId="0">'Seznam St.'!$A$1:$C$25</definedName>
  </definedNames>
  <calcPr fullCalcOnLoad="1"/>
</workbook>
</file>

<file path=xl/sharedStrings.xml><?xml version="1.0" encoding="utf-8"?>
<sst xmlns="http://schemas.openxmlformats.org/spreadsheetml/2006/main" count="202" uniqueCount="56">
  <si>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</si>
  <si>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</si>
  <si>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</si>
  <si>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</si>
  <si>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</si>
  <si>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</si>
  <si>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</si>
  <si>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</si>
  <si>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</si>
  <si>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</si>
  <si>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</si>
  <si>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</si>
  <si>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družstvo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</si>
  <si>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</si>
  <si>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</si>
  <si>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</si>
  <si>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</si>
  <si>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</si>
  <si>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</si>
  <si>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</si>
  <si>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</si>
  <si>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</si>
  <si>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</si>
  <si>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</si>
  <si>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</si>
  <si>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</si>
  <si>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</si>
  <si>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</si>
  <si>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</si>
  <si>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</si>
  <si>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</si>
  <si>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</si>
  <si>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</si>
  <si>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</si>
  <si>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</si>
  <si>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</si>
  <si>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</si>
  <si>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</si>
  <si>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</si>
  <si>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</si>
  <si>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</si>
  <si>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</si>
  <si>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</si>
  <si>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</si>
  <si>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</si>
  <si>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</si>
  <si>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</si>
  <si>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</si>
  <si>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</si>
  <si>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Hlučín</t>
  </si>
  <si>
    <t>Darkovičky</t>
  </si>
  <si>
    <t>Celkem</t>
  </si>
  <si>
    <t>Starší žáci</t>
  </si>
  <si>
    <t>Trestné</t>
  </si>
  <si>
    <t>Plamen - Kozmice 8. 5. 2024 - Starší žáci</t>
  </si>
  <si>
    <t>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</si>
</sst>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 applyProtection="1">
      <alignment horizontal="center"/>
      <protection locked="0"/>
    </xf>
    <xf numFmtId="0" fontId="60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66" fontId="62" fillId="0" borderId="0" xfId="0" applyNumberFormat="1" applyFont="1" applyBorder="1" applyAlignment="1">
      <alignment horizontal="center"/>
    </xf>
    <xf numFmtId="166" fontId="58" fillId="0" borderId="0" xfId="0" applyNumberFormat="1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5" fillId="33" borderId="12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/>
    </xf>
    <xf numFmtId="0" fontId="38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5" fillId="0" borderId="14" xfId="0" applyFont="1" applyFill="1" applyBorder="1" applyAlignment="1">
      <alignment horizontal="center"/>
    </xf>
    <xf numFmtId="172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2" fontId="55" fillId="0" borderId="0" xfId="0" applyNumberFormat="1" applyFont="1" applyFill="1" applyBorder="1" applyAlignment="1">
      <alignment horizontal="center"/>
    </xf>
    <xf numFmtId="173" fontId="55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5" fillId="0" borderId="15" xfId="0" applyFont="1" applyFill="1" applyBorder="1" applyAlignment="1">
      <alignment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171" fontId="55" fillId="0" borderId="12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171" fontId="55" fillId="33" borderId="26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7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58" fillId="0" borderId="31" xfId="0" applyFont="1" applyBorder="1" applyAlignment="1">
      <alignment horizontal="center"/>
    </xf>
    <xf numFmtId="0" fontId="58" fillId="0" borderId="32" xfId="0" applyFont="1" applyBorder="1" applyAlignment="1">
      <alignment horizontal="left"/>
    </xf>
    <xf numFmtId="0" fontId="65" fillId="34" borderId="33" xfId="0" applyFont="1" applyFill="1" applyBorder="1" applyAlignment="1">
      <alignment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/>
    </xf>
    <xf numFmtId="0" fontId="65" fillId="34" borderId="36" xfId="0" applyFont="1" applyFill="1" applyBorder="1" applyAlignment="1">
      <alignment horizontal="center" vertical="center" wrapText="1"/>
    </xf>
    <xf numFmtId="0" fontId="65" fillId="34" borderId="37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vertical="center" wrapText="1"/>
    </xf>
    <xf numFmtId="0" fontId="65" fillId="34" borderId="38" xfId="0" applyFont="1" applyFill="1" applyBorder="1" applyAlignment="1">
      <alignment vertical="center" wrapText="1"/>
    </xf>
    <xf numFmtId="0" fontId="65" fillId="34" borderId="39" xfId="0" applyFont="1" applyFill="1" applyBorder="1" applyAlignment="1">
      <alignment vertical="center" wrapText="1"/>
    </xf>
    <xf numFmtId="0" fontId="65" fillId="34" borderId="40" xfId="0" applyFont="1" applyFill="1" applyBorder="1" applyAlignment="1">
      <alignment vertical="center" wrapText="1"/>
    </xf>
    <xf numFmtId="0" fontId="65" fillId="34" borderId="39" xfId="0" applyFont="1" applyFill="1" applyBorder="1" applyAlignment="1">
      <alignment horizontal="center" vertical="center" wrapText="1"/>
    </xf>
    <xf numFmtId="171" fontId="55" fillId="0" borderId="41" xfId="0" applyNumberFormat="1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 wrapText="1"/>
    </xf>
    <xf numFmtId="0" fontId="58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61" fillId="34" borderId="3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/>
    </xf>
    <xf numFmtId="0" fontId="58" fillId="0" borderId="0" xfId="0" applyFont="1" applyBorder="1" applyAlignment="1" applyProtection="1">
      <alignment/>
      <protection locked="0"/>
    </xf>
    <xf numFmtId="0" fontId="64" fillId="0" borderId="0" xfId="0" applyFont="1" applyBorder="1" applyAlignment="1">
      <alignment vertical="center" textRotation="90"/>
    </xf>
    <xf numFmtId="0" fontId="55" fillId="0" borderId="45" xfId="0" applyFont="1" applyBorder="1" applyAlignment="1">
      <alignment horizontal="center"/>
    </xf>
    <xf numFmtId="172" fontId="55" fillId="0" borderId="45" xfId="0" applyNumberFormat="1" applyFont="1" applyFill="1" applyBorder="1" applyAlignment="1">
      <alignment horizontal="center"/>
    </xf>
    <xf numFmtId="173" fontId="55" fillId="0" borderId="45" xfId="0" applyNumberFormat="1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64" fillId="0" borderId="45" xfId="0" applyFont="1" applyBorder="1" applyAlignment="1">
      <alignment vertical="center" textRotation="90"/>
    </xf>
    <xf numFmtId="0" fontId="55" fillId="0" borderId="45" xfId="0" applyFont="1" applyFill="1" applyBorder="1" applyAlignment="1">
      <alignment/>
    </xf>
    <xf numFmtId="172" fontId="64" fillId="0" borderId="45" xfId="0" applyNumberFormat="1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171" fontId="64" fillId="0" borderId="4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171" fontId="64" fillId="0" borderId="0" xfId="0" applyNumberFormat="1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>
      <alignment horizontal="center"/>
    </xf>
    <xf numFmtId="171" fontId="55" fillId="0" borderId="45" xfId="0" applyNumberFormat="1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/>
    </xf>
    <xf numFmtId="171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46" xfId="0" applyFont="1" applyFill="1" applyBorder="1" applyAlignment="1">
      <alignment horizontal="center" vertical="center" wrapText="1"/>
    </xf>
    <xf numFmtId="171" fontId="55" fillId="0" borderId="19" xfId="0" applyNumberFormat="1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/>
    </xf>
    <xf numFmtId="171" fontId="64" fillId="0" borderId="20" xfId="0" applyNumberFormat="1" applyFont="1" applyFill="1" applyBorder="1" applyAlignment="1">
      <alignment horizontal="center" vertical="center"/>
    </xf>
    <xf numFmtId="171" fontId="64" fillId="0" borderId="48" xfId="0" applyNumberFormat="1" applyFont="1" applyFill="1" applyBorder="1" applyAlignment="1">
      <alignment horizontal="center" vertical="center"/>
    </xf>
    <xf numFmtId="171" fontId="64" fillId="0" borderId="33" xfId="0" applyNumberFormat="1" applyFont="1" applyFill="1" applyBorder="1" applyAlignment="1">
      <alignment horizontal="center" vertical="center"/>
    </xf>
    <xf numFmtId="171" fontId="64" fillId="0" borderId="49" xfId="0" applyNumberFormat="1" applyFont="1" applyFill="1" applyBorder="1" applyAlignment="1">
      <alignment horizontal="center" vertical="center"/>
    </xf>
    <xf numFmtId="0" fontId="65" fillId="34" borderId="5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1" fontId="55" fillId="0" borderId="51" xfId="0" applyNumberFormat="1" applyFont="1" applyFill="1" applyBorder="1" applyAlignment="1">
      <alignment horizontal="center"/>
    </xf>
    <xf numFmtId="171" fontId="55" fillId="0" borderId="35" xfId="0" applyNumberFormat="1" applyFont="1" applyFill="1" applyBorder="1" applyAlignment="1">
      <alignment horizontal="center"/>
    </xf>
    <xf numFmtId="171" fontId="64" fillId="0" borderId="20" xfId="0" applyNumberFormat="1" applyFont="1" applyFill="1" applyBorder="1" applyAlignment="1">
      <alignment horizontal="center"/>
    </xf>
    <xf numFmtId="171" fontId="55" fillId="0" borderId="25" xfId="0" applyNumberFormat="1" applyFont="1" applyFill="1" applyBorder="1" applyAlignment="1">
      <alignment horizontal="center"/>
    </xf>
    <xf numFmtId="171" fontId="55" fillId="0" borderId="10" xfId="0" applyNumberFormat="1" applyFont="1" applyFill="1" applyBorder="1" applyAlignment="1">
      <alignment horizontal="center"/>
    </xf>
    <xf numFmtId="171" fontId="64" fillId="0" borderId="16" xfId="0" applyNumberFormat="1" applyFont="1" applyFill="1" applyBorder="1" applyAlignment="1">
      <alignment horizontal="center"/>
    </xf>
    <xf numFmtId="171" fontId="55" fillId="0" borderId="14" xfId="0" applyNumberFormat="1" applyFont="1" applyFill="1" applyBorder="1" applyAlignment="1">
      <alignment horizontal="center"/>
    </xf>
    <xf numFmtId="171" fontId="55" fillId="0" borderId="47" xfId="0" applyNumberFormat="1" applyFont="1" applyFill="1" applyBorder="1" applyAlignment="1">
      <alignment horizontal="center"/>
    </xf>
    <xf numFmtId="171" fontId="55" fillId="0" borderId="52" xfId="0" applyNumberFormat="1" applyFont="1" applyFill="1" applyBorder="1" applyAlignment="1">
      <alignment horizontal="center"/>
    </xf>
    <xf numFmtId="171" fontId="55" fillId="0" borderId="21" xfId="0" applyNumberFormat="1" applyFont="1" applyFill="1" applyBorder="1" applyAlignment="1">
      <alignment horizontal="center"/>
    </xf>
    <xf numFmtId="171" fontId="64" fillId="0" borderId="17" xfId="0" applyNumberFormat="1" applyFont="1" applyFill="1" applyBorder="1" applyAlignment="1">
      <alignment horizontal="center"/>
    </xf>
    <xf numFmtId="171" fontId="55" fillId="33" borderId="53" xfId="0" applyNumberFormat="1" applyFont="1" applyFill="1" applyBorder="1" applyAlignment="1">
      <alignment horizontal="center"/>
    </xf>
    <xf numFmtId="171" fontId="55" fillId="33" borderId="54" xfId="0" applyNumberFormat="1" applyFont="1" applyFill="1" applyBorder="1" applyAlignment="1">
      <alignment horizontal="center"/>
    </xf>
    <xf numFmtId="171" fontId="58" fillId="0" borderId="14" xfId="0" applyNumberFormat="1" applyFont="1" applyFill="1" applyBorder="1" applyAlignment="1">
      <alignment/>
    </xf>
    <xf numFmtId="171" fontId="58" fillId="0" borderId="47" xfId="0" applyNumberFormat="1" applyFont="1" applyFill="1" applyBorder="1" applyAlignment="1">
      <alignment/>
    </xf>
    <xf numFmtId="171" fontId="55" fillId="33" borderId="25" xfId="0" applyNumberFormat="1" applyFont="1" applyFill="1" applyBorder="1" applyAlignment="1">
      <alignment horizontal="center"/>
    </xf>
    <xf numFmtId="171" fontId="55" fillId="33" borderId="10" xfId="0" applyNumberFormat="1" applyFont="1" applyFill="1" applyBorder="1" applyAlignment="1">
      <alignment horizontal="center"/>
    </xf>
    <xf numFmtId="171" fontId="55" fillId="33" borderId="51" xfId="0" applyNumberFormat="1" applyFont="1" applyFill="1" applyBorder="1" applyAlignment="1">
      <alignment horizontal="center"/>
    </xf>
    <xf numFmtId="171" fontId="55" fillId="33" borderId="55" xfId="0" applyNumberFormat="1" applyFont="1" applyFill="1" applyBorder="1" applyAlignment="1">
      <alignment horizontal="center"/>
    </xf>
    <xf numFmtId="171" fontId="55" fillId="33" borderId="51" xfId="0" applyNumberFormat="1" applyFont="1" applyFill="1" applyBorder="1" applyAlignment="1">
      <alignment horizontal="center" vertical="center"/>
    </xf>
    <xf numFmtId="0" fontId="58" fillId="0" borderId="52" xfId="0" applyFont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171" fontId="55" fillId="0" borderId="22" xfId="0" applyNumberFormat="1" applyFont="1" applyFill="1" applyBorder="1" applyAlignment="1">
      <alignment horizontal="center"/>
    </xf>
    <xf numFmtId="171" fontId="64" fillId="0" borderId="22" xfId="0" applyNumberFormat="1" applyFont="1" applyFill="1" applyBorder="1" applyAlignment="1">
      <alignment horizontal="center"/>
    </xf>
    <xf numFmtId="171" fontId="64" fillId="0" borderId="56" xfId="0" applyNumberFormat="1" applyFont="1" applyFill="1" applyBorder="1" applyAlignment="1">
      <alignment horizontal="center"/>
    </xf>
    <xf numFmtId="171" fontId="64" fillId="0" borderId="57" xfId="0" applyNumberFormat="1" applyFont="1" applyFill="1" applyBorder="1" applyAlignment="1">
      <alignment horizontal="center"/>
    </xf>
    <xf numFmtId="171" fontId="55" fillId="0" borderId="43" xfId="0" applyNumberFormat="1" applyFont="1" applyFill="1" applyBorder="1" applyAlignment="1">
      <alignment horizontal="center"/>
    </xf>
    <xf numFmtId="171" fontId="55" fillId="0" borderId="31" xfId="0" applyNumberFormat="1" applyFont="1" applyFill="1" applyBorder="1" applyAlignment="1">
      <alignment horizontal="center"/>
    </xf>
    <xf numFmtId="171" fontId="64" fillId="0" borderId="58" xfId="0" applyNumberFormat="1" applyFont="1" applyFill="1" applyBorder="1" applyAlignment="1">
      <alignment horizontal="center"/>
    </xf>
    <xf numFmtId="171" fontId="64" fillId="0" borderId="59" xfId="0" applyNumberFormat="1" applyFont="1" applyFill="1" applyBorder="1" applyAlignment="1">
      <alignment horizontal="center"/>
    </xf>
    <xf numFmtId="171" fontId="55" fillId="0" borderId="54" xfId="0" applyNumberFormat="1" applyFont="1" applyFill="1" applyBorder="1" applyAlignment="1">
      <alignment horizontal="center"/>
    </xf>
    <xf numFmtId="171" fontId="64" fillId="0" borderId="35" xfId="0" applyNumberFormat="1" applyFont="1" applyFill="1" applyBorder="1" applyAlignment="1">
      <alignment horizontal="center"/>
    </xf>
    <xf numFmtId="171" fontId="55" fillId="0" borderId="60" xfId="0" applyNumberFormat="1" applyFont="1" applyFill="1" applyBorder="1" applyAlignment="1">
      <alignment horizontal="center"/>
    </xf>
    <xf numFmtId="171" fontId="55" fillId="0" borderId="53" xfId="0" applyNumberFormat="1" applyFont="1" applyFill="1" applyBorder="1" applyAlignment="1">
      <alignment horizontal="center"/>
    </xf>
    <xf numFmtId="1" fontId="55" fillId="0" borderId="22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1" fontId="55" fillId="0" borderId="31" xfId="0" applyNumberFormat="1" applyFont="1" applyFill="1" applyBorder="1" applyAlignment="1">
      <alignment horizontal="center"/>
    </xf>
    <xf numFmtId="171" fontId="55" fillId="0" borderId="51" xfId="0" applyNumberFormat="1" applyFont="1" applyFill="1" applyBorder="1" applyAlignment="1">
      <alignment horizontal="center" vertical="center"/>
    </xf>
    <xf numFmtId="171" fontId="55" fillId="0" borderId="27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61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64" fillId="0" borderId="34" xfId="0" applyFont="1" applyBorder="1" applyAlignment="1">
      <alignment horizontal="center" vertical="center" textRotation="90"/>
    </xf>
    <xf numFmtId="0" fontId="64" fillId="0" borderId="20" xfId="0" applyFont="1" applyBorder="1" applyAlignment="1">
      <alignment horizontal="center" vertical="center" textRotation="90"/>
    </xf>
    <xf numFmtId="0" fontId="64" fillId="0" borderId="16" xfId="0" applyFont="1" applyBorder="1" applyAlignment="1">
      <alignment horizontal="center" vertical="center" textRotation="90"/>
    </xf>
    <xf numFmtId="0" fontId="64" fillId="0" borderId="17" xfId="0" applyFont="1" applyBorder="1" applyAlignment="1">
      <alignment horizontal="center" vertical="center" textRotation="90"/>
    </xf>
    <xf numFmtId="0" fontId="57" fillId="0" borderId="0" xfId="0" applyFont="1" applyBorder="1" applyAlignment="1">
      <alignment horizontal="center"/>
    </xf>
    <xf numFmtId="0" fontId="65" fillId="34" borderId="62" xfId="0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5" fillId="34" borderId="51" xfId="0" applyFont="1" applyFill="1" applyBorder="1" applyAlignment="1">
      <alignment horizontal="center" vertical="center" wrapText="1"/>
    </xf>
    <xf numFmtId="0" fontId="65" fillId="34" borderId="42" xfId="0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center" vertical="center" wrapText="1"/>
    </xf>
    <xf numFmtId="0" fontId="65" fillId="34" borderId="44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65" fillId="34" borderId="63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textRotation="90"/>
    </xf>
    <xf numFmtId="0" fontId="55" fillId="0" borderId="51" xfId="0" applyFont="1" applyFill="1" applyBorder="1" applyAlignment="1">
      <alignment horizontal="center"/>
    </xf>
    <xf numFmtId="171" fontId="55" fillId="0" borderId="47" xfId="0" applyNumberFormat="1" applyFont="1" applyFill="1" applyBorder="1" applyAlignment="1">
      <alignment horizontal="center" vertical="center"/>
    </xf>
    <xf numFmtId="171" fontId="64" fillId="0" borderId="16" xfId="0" applyNumberFormat="1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64" fillId="34" borderId="34" xfId="0" applyFont="1" applyFill="1" applyBorder="1" applyAlignment="1">
      <alignment horizontal="center" vertical="center" textRotation="90"/>
    </xf>
    <xf numFmtId="0" fontId="55" fillId="34" borderId="22" xfId="0" applyFont="1" applyFill="1" applyBorder="1" applyAlignment="1">
      <alignment horizontal="center"/>
    </xf>
    <xf numFmtId="0" fontId="55" fillId="34" borderId="27" xfId="0" applyNumberFormat="1" applyFont="1" applyFill="1" applyBorder="1" applyAlignment="1">
      <alignment horizontal="left"/>
    </xf>
    <xf numFmtId="171" fontId="55" fillId="34" borderId="26" xfId="0" applyNumberFormat="1" applyFont="1" applyFill="1" applyBorder="1" applyAlignment="1">
      <alignment horizontal="center" vertical="center"/>
    </xf>
    <xf numFmtId="171" fontId="55" fillId="34" borderId="29" xfId="0" applyNumberFormat="1" applyFont="1" applyFill="1" applyBorder="1" applyAlignment="1">
      <alignment horizontal="center" vertical="center"/>
    </xf>
    <xf numFmtId="171" fontId="64" fillId="34" borderId="33" xfId="0" applyNumberFormat="1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30" xfId="0" applyNumberFormat="1" applyFont="1" applyFill="1" applyBorder="1" applyAlignment="1">
      <alignment horizontal="left"/>
    </xf>
    <xf numFmtId="171" fontId="55" fillId="34" borderId="12" xfId="0" applyNumberFormat="1" applyFont="1" applyFill="1" applyBorder="1" applyAlignment="1">
      <alignment horizontal="center" vertical="center"/>
    </xf>
    <xf numFmtId="171" fontId="55" fillId="34" borderId="19" xfId="0" applyNumberFormat="1" applyFont="1" applyFill="1" applyBorder="1" applyAlignment="1">
      <alignment horizontal="center" vertical="center"/>
    </xf>
    <xf numFmtId="171" fontId="64" fillId="34" borderId="49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/>
    </xf>
    <xf numFmtId="0" fontId="55" fillId="34" borderId="31" xfId="0" applyFont="1" applyFill="1" applyBorder="1" applyAlignment="1">
      <alignment horizontal="center"/>
    </xf>
    <xf numFmtId="171" fontId="55" fillId="34" borderId="41" xfId="0" applyNumberFormat="1" applyFont="1" applyFill="1" applyBorder="1" applyAlignment="1">
      <alignment horizontal="center" vertical="center"/>
    </xf>
    <xf numFmtId="171" fontId="55" fillId="34" borderId="24" xfId="0" applyNumberFormat="1" applyFont="1" applyFill="1" applyBorder="1" applyAlignment="1">
      <alignment horizontal="center" vertical="center"/>
    </xf>
    <xf numFmtId="171" fontId="64" fillId="34" borderId="17" xfId="0" applyNumberFormat="1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/>
    </xf>
    <xf numFmtId="0" fontId="58" fillId="34" borderId="22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left"/>
    </xf>
    <xf numFmtId="0" fontId="58" fillId="34" borderId="13" xfId="0" applyFont="1" applyFill="1" applyBorder="1" applyAlignment="1">
      <alignment/>
    </xf>
    <xf numFmtId="0" fontId="58" fillId="34" borderId="14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left"/>
    </xf>
    <xf numFmtId="0" fontId="58" fillId="34" borderId="31" xfId="0" applyFont="1" applyFill="1" applyBorder="1" applyAlignment="1">
      <alignment horizontal="center"/>
    </xf>
    <xf numFmtId="0" fontId="58" fillId="34" borderId="32" xfId="0" applyFont="1" applyFill="1" applyBorder="1" applyAlignment="1">
      <alignment horizontal="left"/>
    </xf>
    <xf numFmtId="0" fontId="55" fillId="0" borderId="47" xfId="0" applyFont="1" applyFill="1" applyBorder="1" applyAlignment="1">
      <alignment/>
    </xf>
    <xf numFmtId="171" fontId="55" fillId="34" borderId="51" xfId="0" applyNumberFormat="1" applyFont="1" applyFill="1" applyBorder="1" applyAlignment="1">
      <alignment horizontal="center"/>
    </xf>
    <xf numFmtId="1" fontId="55" fillId="34" borderId="22" xfId="0" applyNumberFormat="1" applyFont="1" applyFill="1" applyBorder="1" applyAlignment="1">
      <alignment horizontal="center"/>
    </xf>
    <xf numFmtId="171" fontId="64" fillId="34" borderId="22" xfId="0" applyNumberFormat="1" applyFont="1" applyFill="1" applyBorder="1" applyAlignment="1">
      <alignment horizontal="center"/>
    </xf>
    <xf numFmtId="171" fontId="55" fillId="34" borderId="54" xfId="0" applyNumberFormat="1" applyFont="1" applyFill="1" applyBorder="1" applyAlignment="1">
      <alignment horizontal="center"/>
    </xf>
    <xf numFmtId="1" fontId="55" fillId="34" borderId="54" xfId="0" applyNumberFormat="1" applyFont="1" applyFill="1" applyBorder="1" applyAlignment="1">
      <alignment horizontal="center"/>
    </xf>
    <xf numFmtId="171" fontId="64" fillId="34" borderId="35" xfId="0" applyNumberFormat="1" applyFont="1" applyFill="1" applyBorder="1" applyAlignment="1">
      <alignment horizontal="center"/>
    </xf>
    <xf numFmtId="171" fontId="64" fillId="34" borderId="20" xfId="0" applyNumberFormat="1" applyFont="1" applyFill="1" applyBorder="1" applyAlignment="1">
      <alignment horizontal="center"/>
    </xf>
    <xf numFmtId="171" fontId="55" fillId="34" borderId="14" xfId="0" applyNumberFormat="1" applyFont="1" applyFill="1" applyBorder="1" applyAlignment="1">
      <alignment horizontal="center"/>
    </xf>
    <xf numFmtId="1" fontId="55" fillId="34" borderId="10" xfId="0" applyNumberFormat="1" applyFont="1" applyFill="1" applyBorder="1" applyAlignment="1">
      <alignment horizontal="center"/>
    </xf>
    <xf numFmtId="171" fontId="64" fillId="34" borderId="57" xfId="0" applyNumberFormat="1" applyFont="1" applyFill="1" applyBorder="1" applyAlignment="1">
      <alignment horizontal="center"/>
    </xf>
    <xf numFmtId="171" fontId="55" fillId="34" borderId="43" xfId="0" applyNumberFormat="1" applyFont="1" applyFill="1" applyBorder="1" applyAlignment="1">
      <alignment horizontal="center"/>
    </xf>
    <xf numFmtId="171" fontId="64" fillId="34" borderId="56" xfId="0" applyNumberFormat="1" applyFont="1" applyFill="1" applyBorder="1" applyAlignment="1">
      <alignment horizontal="center"/>
    </xf>
    <xf numFmtId="171" fontId="64" fillId="34" borderId="16" xfId="0" applyNumberFormat="1" applyFont="1" applyFill="1" applyBorder="1" applyAlignment="1">
      <alignment horizontal="center"/>
    </xf>
    <xf numFmtId="171" fontId="55" fillId="34" borderId="60" xfId="0" applyNumberFormat="1" applyFont="1" applyFill="1" applyBorder="1" applyAlignment="1">
      <alignment horizontal="center"/>
    </xf>
    <xf numFmtId="171" fontId="55" fillId="34" borderId="25" xfId="0" applyNumberFormat="1" applyFont="1" applyFill="1" applyBorder="1" applyAlignment="1">
      <alignment horizontal="center"/>
    </xf>
    <xf numFmtId="171" fontId="55" fillId="34" borderId="10" xfId="0" applyNumberFormat="1" applyFont="1" applyFill="1" applyBorder="1" applyAlignment="1">
      <alignment horizontal="center"/>
    </xf>
    <xf numFmtId="171" fontId="55" fillId="34" borderId="64" xfId="0" applyNumberFormat="1" applyFont="1" applyFill="1" applyBorder="1" applyAlignment="1">
      <alignment horizontal="center"/>
    </xf>
    <xf numFmtId="1" fontId="55" fillId="34" borderId="31" xfId="0" applyNumberFormat="1" applyFont="1" applyFill="1" applyBorder="1" applyAlignment="1">
      <alignment horizontal="center"/>
    </xf>
    <xf numFmtId="171" fontId="64" fillId="34" borderId="58" xfId="0" applyNumberFormat="1" applyFont="1" applyFill="1" applyBorder="1" applyAlignment="1">
      <alignment horizontal="center"/>
    </xf>
    <xf numFmtId="171" fontId="55" fillId="34" borderId="31" xfId="0" applyNumberFormat="1" applyFont="1" applyFill="1" applyBorder="1" applyAlignment="1">
      <alignment horizontal="center"/>
    </xf>
    <xf numFmtId="171" fontId="64" fillId="34" borderId="59" xfId="0" applyNumberFormat="1" applyFont="1" applyFill="1" applyBorder="1" applyAlignment="1">
      <alignment horizontal="center"/>
    </xf>
    <xf numFmtId="171" fontId="64" fillId="34" borderId="17" xfId="0" applyNumberFormat="1" applyFont="1" applyFill="1" applyBorder="1" applyAlignment="1">
      <alignment horizontal="center"/>
    </xf>
    <xf numFmtId="171" fontId="55" fillId="34" borderId="35" xfId="0" applyNumberFormat="1" applyFont="1" applyFill="1" applyBorder="1" applyAlignment="1">
      <alignment horizontal="center"/>
    </xf>
    <xf numFmtId="171" fontId="55" fillId="34" borderId="47" xfId="0" applyNumberFormat="1" applyFont="1" applyFill="1" applyBorder="1" applyAlignment="1">
      <alignment horizontal="center"/>
    </xf>
    <xf numFmtId="171" fontId="55" fillId="34" borderId="52" xfId="0" applyNumberFormat="1" applyFont="1" applyFill="1" applyBorder="1" applyAlignment="1">
      <alignment horizontal="center"/>
    </xf>
    <xf numFmtId="171" fontId="55" fillId="34" borderId="21" xfId="0" applyNumberFormat="1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 vertical="center" textRotation="90"/>
    </xf>
    <xf numFmtId="0" fontId="64" fillId="34" borderId="16" xfId="0" applyFont="1" applyFill="1" applyBorder="1" applyAlignment="1">
      <alignment horizontal="center" vertical="center" textRotation="90"/>
    </xf>
    <xf numFmtId="0" fontId="64" fillId="34" borderId="17" xfId="0" applyFont="1" applyFill="1" applyBorder="1" applyAlignment="1">
      <alignment horizontal="center" vertical="center" textRotation="90"/>
    </xf>
    <xf numFmtId="1" fontId="55" fillId="0" borderId="19" xfId="0" applyNumberFormat="1" applyFont="1" applyFill="1" applyBorder="1" applyAlignment="1">
      <alignment horizontal="center"/>
    </xf>
    <xf numFmtId="1" fontId="55" fillId="0" borderId="65" xfId="0" applyNumberFormat="1" applyFont="1" applyFill="1" applyBorder="1" applyAlignment="1">
      <alignment horizontal="center"/>
    </xf>
    <xf numFmtId="1" fontId="55" fillId="0" borderId="66" xfId="0" applyNumberFormat="1" applyFont="1" applyFill="1" applyBorder="1" applyAlignment="1">
      <alignment horizontal="center"/>
    </xf>
    <xf numFmtId="1" fontId="55" fillId="34" borderId="29" xfId="0" applyNumberFormat="1" applyFont="1" applyFill="1" applyBorder="1" applyAlignment="1">
      <alignment horizontal="center"/>
    </xf>
    <xf numFmtId="1" fontId="55" fillId="34" borderId="65" xfId="0" applyNumberFormat="1" applyFont="1" applyFill="1" applyBorder="1" applyAlignment="1">
      <alignment horizontal="center"/>
    </xf>
    <xf numFmtId="1" fontId="55" fillId="34" borderId="66" xfId="0" applyNumberFormat="1" applyFont="1" applyFill="1" applyBorder="1" applyAlignment="1">
      <alignment horizontal="center"/>
    </xf>
    <xf numFmtId="1" fontId="55" fillId="0" borderId="29" xfId="0" applyNumberFormat="1" applyFont="1" applyFill="1" applyBorder="1" applyAlignment="1">
      <alignment horizontal="center"/>
    </xf>
    <xf numFmtId="171" fontId="55" fillId="34" borderId="22" xfId="0" applyNumberFormat="1" applyFont="1" applyFill="1" applyBorder="1" applyAlignment="1">
      <alignment horizontal="center"/>
    </xf>
    <xf numFmtId="171" fontId="55" fillId="0" borderId="14" xfId="0" applyNumberFormat="1" applyFont="1" applyFill="1" applyBorder="1" applyAlignment="1">
      <alignment/>
    </xf>
    <xf numFmtId="0" fontId="55" fillId="0" borderId="25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171" fontId="55" fillId="0" borderId="25" xfId="0" applyNumberFormat="1" applyFont="1" applyFill="1" applyBorder="1" applyAlignment="1">
      <alignment horizontal="center" vertical="center"/>
    </xf>
    <xf numFmtId="171" fontId="55" fillId="0" borderId="55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171" fontId="55" fillId="0" borderId="68" xfId="0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171" fontId="55" fillId="34" borderId="55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171" fontId="55" fillId="34" borderId="52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175" t="s">
        <v>18</v>
      </c>
      <c r="B1" s="175"/>
      <c r="C1" s="176"/>
      <c r="D1" s="18"/>
      <c r="E1" s="18"/>
      <c r="F1" s="18"/>
      <c r="G1" s="3"/>
      <c r="H1" s="3"/>
      <c r="I1" s="3"/>
      <c r="J1" s="3"/>
    </row>
    <row r="2" spans="1:8" ht="26.25" customHeight="1" thickBot="1">
      <c r="A2" s="177" t="s">
        <v>52</v>
      </c>
      <c r="B2" s="177"/>
      <c r="C2" s="178"/>
      <c r="D2" s="19"/>
      <c r="E2" s="19"/>
      <c r="F2" s="19"/>
      <c r="G2" s="6"/>
      <c r="H2" s="6"/>
    </row>
    <row r="3" spans="1:8" s="7" customFormat="1" ht="38.25" thickBot="1">
      <c r="A3" s="72" t="s">
        <v>45</v>
      </c>
      <c r="B3" s="80" t="s">
        <v>1</v>
      </c>
      <c r="C3" s="79" t="s">
        <v>2</v>
      </c>
      <c r="D3" s="9"/>
      <c r="E3" s="9"/>
      <c r="F3" s="22"/>
      <c r="G3" s="9"/>
      <c r="H3" s="9"/>
    </row>
    <row r="4" spans="1:7" s="10" customFormat="1" ht="18" customHeight="1" thickBot="1">
      <c r="A4" s="179" t="s">
        <v>42</v>
      </c>
      <c r="B4" s="67" t="s">
        <v>4</v>
      </c>
      <c r="C4" s="68" t="s">
        <v>40</v>
      </c>
      <c r="D4" s="21"/>
      <c r="E4" s="21"/>
      <c r="F4" s="22"/>
      <c r="G4" s="20"/>
    </row>
    <row r="5" spans="1:8" s="10" customFormat="1" ht="19.5" thickBot="1">
      <c r="A5" s="179"/>
      <c r="B5" s="8" t="s">
        <v>5</v>
      </c>
      <c r="C5" s="91" t="s">
        <v>36</v>
      </c>
      <c r="D5" s="21"/>
      <c r="E5" s="21"/>
      <c r="F5" s="22"/>
      <c r="G5" s="20"/>
      <c r="H5" s="11"/>
    </row>
    <row r="6" spans="1:8" s="10" customFormat="1" ht="19.5" thickBot="1">
      <c r="A6" s="179"/>
      <c r="B6" s="8" t="s">
        <v>6</v>
      </c>
      <c r="C6" s="69" t="s">
        <v>35</v>
      </c>
      <c r="D6" s="21"/>
      <c r="E6" s="21"/>
      <c r="F6" s="22"/>
      <c r="G6" s="20"/>
      <c r="H6" s="11"/>
    </row>
    <row r="7" spans="1:8" s="10" customFormat="1" ht="19.5" thickBot="1">
      <c r="A7" s="179"/>
      <c r="B7" s="8" t="s">
        <v>7</v>
      </c>
      <c r="C7" s="69" t="s">
        <v>47</v>
      </c>
      <c r="D7" s="21"/>
      <c r="E7" s="21"/>
      <c r="F7" s="22"/>
      <c r="G7" s="20"/>
      <c r="H7" s="11"/>
    </row>
    <row r="8" spans="1:8" s="10" customFormat="1" ht="19.5" thickBot="1">
      <c r="A8" s="179"/>
      <c r="B8" s="70" t="s">
        <v>8</v>
      </c>
      <c r="C8" s="71" t="s">
        <v>28</v>
      </c>
      <c r="D8" s="21"/>
      <c r="E8" s="21"/>
      <c r="F8" s="22"/>
      <c r="G8" s="20"/>
      <c r="H8" s="11"/>
    </row>
    <row r="9" spans="1:8" s="10" customFormat="1" ht="18" customHeight="1" thickBot="1">
      <c r="A9" s="204" t="s">
        <v>43</v>
      </c>
      <c r="B9" s="222" t="s">
        <v>4</v>
      </c>
      <c r="C9" s="223" t="s">
        <v>48</v>
      </c>
      <c r="D9" s="21"/>
      <c r="E9" s="21"/>
      <c r="F9" s="22"/>
      <c r="G9" s="20"/>
      <c r="H9" s="11"/>
    </row>
    <row r="10" spans="1:8" s="10" customFormat="1" ht="19.5" thickBot="1">
      <c r="A10" s="204"/>
      <c r="B10" s="224" t="s">
        <v>5</v>
      </c>
      <c r="C10" s="225" t="s">
        <v>34</v>
      </c>
      <c r="D10" s="21"/>
      <c r="E10" s="21"/>
      <c r="F10" s="22"/>
      <c r="G10" s="20"/>
      <c r="H10" s="11"/>
    </row>
    <row r="11" spans="1:8" s="10" customFormat="1" ht="19.5" thickBot="1">
      <c r="A11" s="204"/>
      <c r="B11" s="224" t="s">
        <v>6</v>
      </c>
      <c r="C11" s="225" t="s">
        <v>50</v>
      </c>
      <c r="D11" s="21"/>
      <c r="E11" s="21"/>
      <c r="F11" s="22"/>
      <c r="G11" s="20"/>
      <c r="H11" s="11"/>
    </row>
    <row r="12" spans="1:8" s="10" customFormat="1" ht="19.5" thickBot="1">
      <c r="A12" s="204"/>
      <c r="B12" s="224" t="s">
        <v>7</v>
      </c>
      <c r="C12" s="226" t="s">
        <v>17</v>
      </c>
      <c r="D12" s="21"/>
      <c r="E12" s="21"/>
      <c r="F12" s="22"/>
      <c r="G12" s="20"/>
      <c r="H12" s="11"/>
    </row>
    <row r="13" spans="1:8" s="10" customFormat="1" ht="19.5" thickBot="1">
      <c r="A13" s="204"/>
      <c r="B13" s="227" t="s">
        <v>8</v>
      </c>
      <c r="C13" s="228" t="s">
        <v>16</v>
      </c>
      <c r="D13" s="21"/>
      <c r="E13" s="21"/>
      <c r="F13" s="22"/>
      <c r="G13" s="20"/>
      <c r="H13" s="11"/>
    </row>
    <row r="14" spans="1:8" s="10" customFormat="1" ht="19.5" thickBot="1">
      <c r="A14" s="204"/>
      <c r="B14" s="227" t="s">
        <v>9</v>
      </c>
      <c r="C14" s="228" t="s">
        <v>49</v>
      </c>
      <c r="D14" s="21"/>
      <c r="E14" s="21"/>
      <c r="F14" s="22"/>
      <c r="G14" s="20"/>
      <c r="H14" s="11"/>
    </row>
    <row r="15" spans="1:8" s="10" customFormat="1" ht="19.5" thickBot="1">
      <c r="A15" s="204"/>
      <c r="B15" s="227" t="s">
        <v>10</v>
      </c>
      <c r="C15" s="226" t="s">
        <v>37</v>
      </c>
      <c r="D15" s="21"/>
      <c r="E15" s="21"/>
      <c r="F15" s="22"/>
      <c r="G15" s="20"/>
      <c r="H15" s="11"/>
    </row>
    <row r="16" spans="1:8" s="10" customFormat="1" ht="19.5" thickBot="1">
      <c r="A16" s="204"/>
      <c r="B16" s="229" t="s">
        <v>11</v>
      </c>
      <c r="C16" s="230" t="s">
        <v>15</v>
      </c>
      <c r="D16" s="21"/>
      <c r="E16" s="21"/>
      <c r="F16" s="22"/>
      <c r="G16" s="20"/>
      <c r="H16" s="11"/>
    </row>
    <row r="17" spans="1:8" s="10" customFormat="1" ht="18" customHeight="1" thickBot="1">
      <c r="A17" s="179" t="s">
        <v>44</v>
      </c>
      <c r="B17" s="67" t="s">
        <v>4</v>
      </c>
      <c r="C17" s="68" t="s">
        <v>33</v>
      </c>
      <c r="D17" s="21"/>
      <c r="E17" s="21"/>
      <c r="F17" s="22"/>
      <c r="G17" s="20"/>
      <c r="H17" s="11"/>
    </row>
    <row r="18" spans="1:8" s="10" customFormat="1" ht="19.5" thickBot="1">
      <c r="A18" s="179"/>
      <c r="B18" s="8" t="s">
        <v>5</v>
      </c>
      <c r="C18" s="69" t="s">
        <v>39</v>
      </c>
      <c r="D18" s="21"/>
      <c r="E18" s="21"/>
      <c r="F18" s="22"/>
      <c r="G18" s="20"/>
      <c r="H18" s="11"/>
    </row>
    <row r="19" spans="1:8" s="10" customFormat="1" ht="19.5" thickBot="1">
      <c r="A19" s="179"/>
      <c r="B19" s="8" t="s">
        <v>6</v>
      </c>
      <c r="C19" s="69" t="s">
        <v>38</v>
      </c>
      <c r="D19" s="21"/>
      <c r="E19" s="21"/>
      <c r="F19" s="23"/>
      <c r="G19" s="21"/>
      <c r="H19" s="11"/>
    </row>
    <row r="20" spans="1:8" s="10" customFormat="1" ht="19.5" thickBot="1">
      <c r="A20" s="179"/>
      <c r="B20" s="154" t="s">
        <v>7</v>
      </c>
      <c r="C20" s="155" t="s">
        <v>46</v>
      </c>
      <c r="D20" s="21"/>
      <c r="E20" s="21"/>
      <c r="F20" s="23"/>
      <c r="G20" s="21"/>
      <c r="H20" s="11"/>
    </row>
    <row r="21" spans="1:8" s="10" customFormat="1" ht="18.75">
      <c r="A21" s="93"/>
      <c r="B21" s="9"/>
      <c r="C21" s="92"/>
      <c r="D21" s="21"/>
      <c r="E21" s="21"/>
      <c r="F21" s="23"/>
      <c r="G21" s="21"/>
      <c r="H21" s="11"/>
    </row>
    <row r="22" spans="1:8" s="10" customFormat="1" ht="18.75">
      <c r="A22" s="93"/>
      <c r="B22" s="9"/>
      <c r="C22" s="92"/>
      <c r="D22" s="21"/>
      <c r="E22" s="21"/>
      <c r="F22" s="23"/>
      <c r="G22" s="21"/>
      <c r="H22" s="11"/>
    </row>
    <row r="23" spans="1:8" s="10" customFormat="1" ht="18.75">
      <c r="A23" s="93"/>
      <c r="B23" s="9"/>
      <c r="C23" s="92"/>
      <c r="D23" s="21"/>
      <c r="E23" s="21"/>
      <c r="F23" s="23"/>
      <c r="G23" s="21"/>
      <c r="H23" s="11"/>
    </row>
    <row r="24" spans="1:8" s="10" customFormat="1" ht="18.75">
      <c r="A24" s="93"/>
      <c r="B24" s="9"/>
      <c r="C24" s="92"/>
      <c r="D24" s="21"/>
      <c r="E24" s="21"/>
      <c r="F24" s="23"/>
      <c r="G24" s="21"/>
      <c r="H24" s="11"/>
    </row>
    <row r="25" spans="1:8" s="10" customFormat="1" ht="18.75">
      <c r="A25" s="93"/>
      <c r="B25" s="9"/>
      <c r="C25" s="92"/>
      <c r="D25" s="21"/>
      <c r="E25" s="21"/>
      <c r="F25" s="23"/>
      <c r="G25" s="21"/>
      <c r="H25" s="11"/>
    </row>
    <row r="26" spans="2:7" ht="15.75">
      <c r="B26" s="4"/>
      <c r="G26" s="4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</sheetData>
  <sheetProtection/>
  <mergeCells count="5">
    <mergeCell ref="A1:C1"/>
    <mergeCell ref="A2:C2"/>
    <mergeCell ref="A4:A8"/>
    <mergeCell ref="A9:A16"/>
    <mergeCell ref="A17:A2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showGridLines="0" zoomScalePageLayoutView="0" workbookViewId="0" topLeftCell="A1">
      <selection activeCell="I6" sqref="I6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2.8515625" style="37" customWidth="1"/>
    <col min="8" max="16384" width="9.140625" style="1" customWidth="1"/>
  </cols>
  <sheetData>
    <row r="1" spans="1:7" ht="30.75" customHeight="1">
      <c r="A1" s="175" t="s">
        <v>0</v>
      </c>
      <c r="B1" s="175"/>
      <c r="C1" s="175"/>
      <c r="D1" s="175"/>
      <c r="E1" s="175"/>
      <c r="F1" s="175"/>
      <c r="G1" s="175"/>
    </row>
    <row r="2" spans="1:7" ht="26.25" customHeight="1" thickBot="1">
      <c r="A2" s="177" t="s">
        <v>52</v>
      </c>
      <c r="B2" s="177"/>
      <c r="C2" s="177"/>
      <c r="D2" s="177"/>
      <c r="E2" s="177"/>
      <c r="F2" s="177"/>
      <c r="G2" s="177"/>
    </row>
    <row r="3" spans="1:7" s="35" customFormat="1" ht="38.25" thickBot="1">
      <c r="A3" s="72" t="s">
        <v>45</v>
      </c>
      <c r="B3" s="82" t="s">
        <v>20</v>
      </c>
      <c r="C3" s="83" t="s">
        <v>2</v>
      </c>
      <c r="D3" s="77" t="s">
        <v>21</v>
      </c>
      <c r="E3" s="79" t="s">
        <v>22</v>
      </c>
      <c r="F3" s="122" t="s">
        <v>23</v>
      </c>
      <c r="G3" s="86" t="s">
        <v>24</v>
      </c>
    </row>
    <row r="4" spans="1:7" ht="16.5" thickBot="1">
      <c r="A4" s="197" t="s">
        <v>42</v>
      </c>
      <c r="B4" s="198" t="s">
        <v>4</v>
      </c>
      <c r="C4" s="62" t="str">
        <f>IF('Seznam St.'!C4="","",'Seznam St.'!C4)</f>
        <v>Bohuslavice</v>
      </c>
      <c r="D4" s="173">
        <v>18.836</v>
      </c>
      <c r="E4" s="174">
        <v>18.214</v>
      </c>
      <c r="F4" s="126">
        <f aca="true" t="shared" si="0" ref="F4:F20">IF(D4="","",MAX(D4,E4))</f>
        <v>18.836</v>
      </c>
      <c r="G4" s="51">
        <f>IF(F4="","",RANK(F4,F4:F8,1))</f>
        <v>1</v>
      </c>
    </row>
    <row r="5" spans="1:7" ht="16.5" thickBot="1">
      <c r="A5" s="197"/>
      <c r="B5" s="38" t="s">
        <v>5</v>
      </c>
      <c r="C5" s="34" t="str">
        <f>IF('Seznam St.'!C5="","",'Seznam St.'!C5)</f>
        <v>Dolní Benešov</v>
      </c>
      <c r="D5" s="52"/>
      <c r="E5" s="199"/>
      <c r="F5" s="200">
        <f>IF(D5="","",MAX(D5,E5))</f>
      </c>
      <c r="G5" s="46">
        <f>IF(F5="","",RANK(F5,F4:F8,1))</f>
      </c>
    </row>
    <row r="6" spans="1:7" ht="16.5" thickBot="1">
      <c r="A6" s="197"/>
      <c r="B6" s="38" t="s">
        <v>6</v>
      </c>
      <c r="C6" s="34" t="str">
        <f>IF('Seznam St.'!C6="","",'Seznam St.'!C6)</f>
        <v>Píšť</v>
      </c>
      <c r="D6" s="52"/>
      <c r="E6" s="124"/>
      <c r="F6" s="200">
        <f>IF(D6="","",MAX(D6,E6))</f>
      </c>
      <c r="G6" s="46">
        <f>IF(F6="","",RANK(F6,F4:F8,1))</f>
      </c>
    </row>
    <row r="7" spans="1:7" ht="16.5" thickBot="1">
      <c r="A7" s="197"/>
      <c r="B7" s="38" t="s">
        <v>7</v>
      </c>
      <c r="C7" s="34" t="str">
        <f>IF('Seznam St.'!C7="","",'Seznam St.'!C7)</f>
        <v>Zábřeh</v>
      </c>
      <c r="D7" s="52"/>
      <c r="E7" s="124"/>
      <c r="F7" s="200">
        <f>IF(D7="","",MAX(D7,E7))</f>
      </c>
      <c r="G7" s="46">
        <f>IF(F7="","",RANK(F7,F4:F8,1))</f>
      </c>
    </row>
    <row r="8" spans="1:7" ht="16.5" thickBot="1">
      <c r="A8" s="197"/>
      <c r="B8" s="201" t="s">
        <v>8</v>
      </c>
      <c r="C8" s="45" t="str">
        <f>IF('Seznam St.'!C8="","",'Seznam St.'!C8)</f>
        <v>Závada</v>
      </c>
      <c r="D8" s="52">
        <v>32.801</v>
      </c>
      <c r="E8" s="124">
        <v>19.469</v>
      </c>
      <c r="F8" s="127">
        <f t="shared" si="0"/>
        <v>32.801</v>
      </c>
      <c r="G8" s="47">
        <f>IF(F8="","",RANK(F8,F4:F8,1))</f>
        <v>2</v>
      </c>
    </row>
    <row r="9" spans="1:7" ht="16.5" thickBot="1">
      <c r="A9" s="204" t="s">
        <v>43</v>
      </c>
      <c r="B9" s="205" t="s">
        <v>4</v>
      </c>
      <c r="C9" s="206" t="str">
        <f>IF('Seznam St.'!C9="","",'Seznam St.'!C9)</f>
        <v>Bobrovníky</v>
      </c>
      <c r="D9" s="207">
        <v>24.834</v>
      </c>
      <c r="E9" s="208">
        <v>22.607</v>
      </c>
      <c r="F9" s="209">
        <f t="shared" si="0"/>
        <v>24.834</v>
      </c>
      <c r="G9" s="210">
        <f>IF(F9="","",RANK(F9,F9:F16,1))</f>
        <v>3</v>
      </c>
    </row>
    <row r="10" spans="1:7" s="10" customFormat="1" ht="19.5" thickBot="1">
      <c r="A10" s="204"/>
      <c r="B10" s="211" t="s">
        <v>5</v>
      </c>
      <c r="C10" s="212" t="str">
        <f>IF('Seznam St.'!C10="","",'Seznam St.'!C10)</f>
        <v>Darkovice</v>
      </c>
      <c r="D10" s="213"/>
      <c r="E10" s="214"/>
      <c r="F10" s="215">
        <f t="shared" si="0"/>
      </c>
      <c r="G10" s="216">
        <f>IF(F10="","",RANK(F10,F9:F16,1))</f>
      </c>
    </row>
    <row r="11" spans="1:7" s="10" customFormat="1" ht="19.5" thickBot="1">
      <c r="A11" s="204"/>
      <c r="B11" s="211" t="s">
        <v>6</v>
      </c>
      <c r="C11" s="212" t="str">
        <f>IF('Seznam St.'!C11="","",'Seznam St.'!C11)</f>
        <v>Darkovičky</v>
      </c>
      <c r="D11" s="213"/>
      <c r="E11" s="214"/>
      <c r="F11" s="215">
        <f t="shared" si="0"/>
      </c>
      <c r="G11" s="216">
        <f>IF(F11="","",RANK(F11,F9:F16,1))</f>
      </c>
    </row>
    <row r="12" spans="1:7" s="10" customFormat="1" ht="19.5" thickBot="1">
      <c r="A12" s="204"/>
      <c r="B12" s="211" t="s">
        <v>7</v>
      </c>
      <c r="C12" s="212" t="str">
        <f>IF('Seznam St.'!C12="","",'Seznam St.'!C12)</f>
        <v>Děhylov</v>
      </c>
      <c r="D12" s="213">
        <v>23.02</v>
      </c>
      <c r="E12" s="214">
        <v>22.517</v>
      </c>
      <c r="F12" s="215">
        <f t="shared" si="0"/>
        <v>23.02</v>
      </c>
      <c r="G12" s="216">
        <f>IF(F12="","",RANK(F12,F9:F16,1))</f>
        <v>2</v>
      </c>
    </row>
    <row r="13" spans="1:7" s="10" customFormat="1" ht="19.5" thickBot="1">
      <c r="A13" s="204"/>
      <c r="B13" s="211" t="s">
        <v>8</v>
      </c>
      <c r="C13" s="212" t="str">
        <f>IF('Seznam St.'!C13="","",'Seznam St.'!C13)</f>
        <v>Dobroslavice</v>
      </c>
      <c r="D13" s="213">
        <v>27.621</v>
      </c>
      <c r="E13" s="214">
        <v>18.249</v>
      </c>
      <c r="F13" s="215">
        <f>IF(D13="","",MAX(D13,E13))</f>
        <v>27.621</v>
      </c>
      <c r="G13" s="216">
        <f>IF(F13="","",RANK(F13,F9:F16,1))</f>
        <v>4</v>
      </c>
    </row>
    <row r="14" spans="1:7" s="10" customFormat="1" ht="19.5" thickBot="1">
      <c r="A14" s="204"/>
      <c r="B14" s="211" t="s">
        <v>9</v>
      </c>
      <c r="C14" s="212" t="str">
        <f>IF('Seznam St.'!C14="","",'Seznam St.'!C14)</f>
        <v>Hlučín</v>
      </c>
      <c r="D14" s="213"/>
      <c r="E14" s="214"/>
      <c r="F14" s="215">
        <f>IF(D14="","",MAX(D14,E14))</f>
      </c>
      <c r="G14" s="216">
        <f>IF(F14="","",RANK(F14,F9:F16,1))</f>
      </c>
    </row>
    <row r="15" spans="1:7" s="10" customFormat="1" ht="19.5" thickBot="1">
      <c r="A15" s="204"/>
      <c r="B15" s="211" t="s">
        <v>10</v>
      </c>
      <c r="C15" s="212" t="str">
        <f>IF('Seznam St.'!C15="","",'Seznam St.'!C15)</f>
        <v>Kozmice</v>
      </c>
      <c r="D15" s="213">
        <v>22.8</v>
      </c>
      <c r="E15" s="214">
        <v>20.199</v>
      </c>
      <c r="F15" s="215">
        <f t="shared" si="0"/>
        <v>22.8</v>
      </c>
      <c r="G15" s="216">
        <f>IF(F15="","",RANK(F15,F9:F16,1))</f>
        <v>1</v>
      </c>
    </row>
    <row r="16" spans="1:7" s="10" customFormat="1" ht="19.5" thickBot="1">
      <c r="A16" s="204"/>
      <c r="B16" s="217" t="s">
        <v>11</v>
      </c>
      <c r="C16" s="212" t="str">
        <f>IF('Seznam St.'!C16="","",'Seznam St.'!C16)</f>
        <v>Vřesina</v>
      </c>
      <c r="D16" s="218"/>
      <c r="E16" s="219"/>
      <c r="F16" s="220">
        <f t="shared" si="0"/>
      </c>
      <c r="G16" s="221">
        <f>IF(F16="","",RANK(F16,F9:F16,1))</f>
      </c>
    </row>
    <row r="17" spans="1:7" s="10" customFormat="1" ht="19.5" thickBot="1">
      <c r="A17" s="197" t="s">
        <v>44</v>
      </c>
      <c r="B17" s="198" t="s">
        <v>4</v>
      </c>
      <c r="C17" s="62" t="str">
        <f>IF('Seznam St.'!C17="","",'Seznam St.'!C17)</f>
        <v>Hať</v>
      </c>
      <c r="D17" s="38">
        <v>28.569</v>
      </c>
      <c r="E17" s="112">
        <v>30.023</v>
      </c>
      <c r="F17" s="128">
        <f t="shared" si="0"/>
        <v>30.023</v>
      </c>
      <c r="G17" s="51">
        <f>IF(F17="","",RANK(F17,F17:F20,1))</f>
        <v>1</v>
      </c>
    </row>
    <row r="18" spans="1:7" s="10" customFormat="1" ht="19.5" thickBot="1">
      <c r="A18" s="197"/>
      <c r="B18" s="38" t="s">
        <v>5</v>
      </c>
      <c r="C18" s="34" t="str">
        <f>IF('Seznam St.'!C18="","",'Seznam St.'!C18)</f>
        <v>Ludgeřovice</v>
      </c>
      <c r="D18" s="38"/>
      <c r="E18" s="125"/>
      <c r="F18" s="129">
        <f t="shared" si="0"/>
      </c>
      <c r="G18" s="46">
        <f>IF(F18="","",RANK(F18,F17:F20,1))</f>
      </c>
    </row>
    <row r="19" spans="1:7" s="10" customFormat="1" ht="19.5" thickBot="1">
      <c r="A19" s="197"/>
      <c r="B19" s="38" t="s">
        <v>6</v>
      </c>
      <c r="C19" s="34" t="str">
        <f>IF('Seznam St.'!C19="","",'Seznam St.'!C19)</f>
        <v>Markvartovice</v>
      </c>
      <c r="D19" s="38">
        <v>20.566</v>
      </c>
      <c r="E19" s="125">
        <v>20.798</v>
      </c>
      <c r="F19" s="129" t="s">
        <v>55</v>
      </c>
      <c r="G19" s="46">
        <v>2</v>
      </c>
    </row>
    <row r="20" spans="1:7" s="10" customFormat="1" ht="19.5" thickBot="1">
      <c r="A20" s="197"/>
      <c r="B20" s="38" t="s">
        <v>7</v>
      </c>
      <c r="C20" s="34" t="str">
        <f>IF('Seznam St.'!C20="","",'Seznam St.'!C20)</f>
        <v>Šilheřovice</v>
      </c>
      <c r="D20" s="38"/>
      <c r="E20" s="125"/>
      <c r="F20" s="129">
        <f t="shared" si="0"/>
      </c>
      <c r="G20" s="46">
        <f>IF(F20="","",RANK(F20,F18:F21,1))</f>
      </c>
    </row>
    <row r="21" spans="1:7" s="10" customFormat="1" ht="18.75">
      <c r="A21" s="98"/>
      <c r="B21" s="94"/>
      <c r="C21" s="99"/>
      <c r="D21" s="101"/>
      <c r="E21" s="101"/>
      <c r="F21" s="102"/>
      <c r="G21" s="97"/>
    </row>
    <row r="22" spans="1:7" s="10" customFormat="1" ht="18.75">
      <c r="A22" s="93"/>
      <c r="B22" s="4"/>
      <c r="C22" s="59"/>
      <c r="D22" s="103"/>
      <c r="E22" s="103"/>
      <c r="F22" s="104"/>
      <c r="G22" s="41"/>
    </row>
    <row r="23" spans="1:7" s="10" customFormat="1" ht="18.75">
      <c r="A23" s="93"/>
      <c r="B23" s="4"/>
      <c r="C23" s="59"/>
      <c r="D23" s="103"/>
      <c r="E23" s="103"/>
      <c r="F23" s="104"/>
      <c r="G23" s="41"/>
    </row>
    <row r="24" spans="1:7" s="10" customFormat="1" ht="18.75">
      <c r="A24" s="93"/>
      <c r="B24" s="4"/>
      <c r="C24" s="59"/>
      <c r="D24" s="103"/>
      <c r="E24" s="103"/>
      <c r="F24" s="104"/>
      <c r="G24" s="41"/>
    </row>
    <row r="25" spans="1:7" ht="15.75">
      <c r="A25" s="93"/>
      <c r="B25" s="4"/>
      <c r="C25" s="59"/>
      <c r="D25" s="103"/>
      <c r="E25" s="103"/>
      <c r="F25" s="104"/>
      <c r="G25" s="41"/>
    </row>
    <row r="26" spans="2:7" ht="15.75">
      <c r="B26" s="4"/>
      <c r="C26" s="5"/>
      <c r="D26" s="4"/>
      <c r="E26" s="4"/>
      <c r="F26" s="12"/>
      <c r="G26" s="36"/>
    </row>
    <row r="27" spans="2:7" ht="15.75">
      <c r="B27" s="4"/>
      <c r="C27" s="5"/>
      <c r="D27" s="4"/>
      <c r="E27" s="4"/>
      <c r="F27" s="12"/>
      <c r="G27" s="36"/>
    </row>
    <row r="28" spans="2:7" ht="15.75">
      <c r="B28" s="4"/>
      <c r="C28" s="5"/>
      <c r="D28" s="4"/>
      <c r="E28" s="4"/>
      <c r="F28" s="12"/>
      <c r="G28" s="36"/>
    </row>
  </sheetData>
  <sheetProtection/>
  <mergeCells count="5">
    <mergeCell ref="A4:A8"/>
    <mergeCell ref="A9:A16"/>
    <mergeCell ref="A17:A20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5"/>
  <sheetViews>
    <sheetView showGridLines="0" zoomScalePageLayoutView="0" workbookViewId="0" topLeftCell="A4">
      <selection activeCell="K15" sqref="K15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9" max="9" width="10.28125" style="0" customWidth="1"/>
    <col min="10" max="10" width="13.8515625" style="0" customWidth="1"/>
    <col min="11" max="11" width="11.7109375" style="44" customWidth="1"/>
  </cols>
  <sheetData>
    <row r="1" spans="1:11" s="1" customFormat="1" ht="30.75" customHeight="1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1" customFormat="1" ht="26.25" customHeight="1" thickBot="1">
      <c r="A2" s="177" t="s">
        <v>52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38.25" thickBot="1">
      <c r="A3" s="72" t="s">
        <v>45</v>
      </c>
      <c r="B3" s="80" t="s">
        <v>20</v>
      </c>
      <c r="C3" s="81" t="s">
        <v>2</v>
      </c>
      <c r="D3" s="77" t="s">
        <v>3</v>
      </c>
      <c r="E3" s="78" t="s">
        <v>25</v>
      </c>
      <c r="F3" s="78" t="s">
        <v>51</v>
      </c>
      <c r="G3" s="78" t="s">
        <v>26</v>
      </c>
      <c r="H3" s="78" t="s">
        <v>25</v>
      </c>
      <c r="I3" s="79" t="s">
        <v>51</v>
      </c>
      <c r="J3" s="73" t="s">
        <v>23</v>
      </c>
      <c r="K3" s="86" t="s">
        <v>24</v>
      </c>
    </row>
    <row r="4" spans="1:11" ht="16.5" thickBot="1">
      <c r="A4" s="197" t="s">
        <v>42</v>
      </c>
      <c r="B4" s="202" t="s">
        <v>4</v>
      </c>
      <c r="C4" s="76" t="str">
        <f>IF('Seznam St.'!C4="","",'Seznam St.'!C4)</f>
        <v>Bohuslavice</v>
      </c>
      <c r="D4" s="134">
        <v>65.59</v>
      </c>
      <c r="E4" s="170"/>
      <c r="F4" s="159">
        <f>IF(D4="","",D4+E4)</f>
        <v>65.59</v>
      </c>
      <c r="G4" s="158"/>
      <c r="H4" s="170"/>
      <c r="I4" s="160"/>
      <c r="J4" s="136">
        <f aca="true" t="shared" si="0" ref="J4:J9">IF(F4="","",MIN(I4,F4))</f>
        <v>65.59</v>
      </c>
      <c r="K4" s="51">
        <f>IF(J4="","",RANK(J4,J4:J8,1))</f>
        <v>1</v>
      </c>
    </row>
    <row r="5" spans="1:11" ht="16.5" thickBot="1">
      <c r="A5" s="197"/>
      <c r="B5" s="131" t="s">
        <v>5</v>
      </c>
      <c r="C5" s="231" t="str">
        <f>IF('Seznam St.'!C5="","",'Seznam St.'!C5)</f>
        <v>Dolní Benešov</v>
      </c>
      <c r="D5" s="140"/>
      <c r="E5" s="171"/>
      <c r="F5" s="161">
        <f aca="true" t="shared" si="1" ref="F5:F20">IF(D5="","",D5+E5)</f>
      </c>
      <c r="G5" s="138"/>
      <c r="H5" s="171"/>
      <c r="I5" s="160"/>
      <c r="J5" s="139">
        <f t="shared" si="0"/>
      </c>
      <c r="K5" s="46">
        <f>IF(J5="","",RANK(J5,J4:J8,1))</f>
      </c>
    </row>
    <row r="6" spans="1:11" ht="16.5" thickBot="1">
      <c r="A6" s="197"/>
      <c r="B6" s="131" t="s">
        <v>6</v>
      </c>
      <c r="C6" s="231" t="str">
        <f>IF('Seznam St.'!C6="","",'Seznam St.'!C6)</f>
        <v>Píšť</v>
      </c>
      <c r="D6" s="140"/>
      <c r="E6" s="171"/>
      <c r="F6" s="161">
        <f t="shared" si="1"/>
      </c>
      <c r="G6" s="162"/>
      <c r="H6" s="171"/>
      <c r="I6" s="160"/>
      <c r="J6" s="139">
        <f t="shared" si="0"/>
      </c>
      <c r="K6" s="46">
        <f>IF(J6="","",RANK(J6,J4:J8,1))</f>
      </c>
    </row>
    <row r="7" spans="1:11" ht="16.5" thickBot="1">
      <c r="A7" s="197"/>
      <c r="B7" s="131" t="s">
        <v>7</v>
      </c>
      <c r="C7" s="231" t="str">
        <f>IF('Seznam St.'!C7="","",'Seznam St.'!C7)</f>
        <v>Zábřeh</v>
      </c>
      <c r="D7" s="140"/>
      <c r="E7" s="171"/>
      <c r="F7" s="161">
        <f t="shared" si="1"/>
      </c>
      <c r="G7" s="138"/>
      <c r="H7" s="171"/>
      <c r="I7" s="160"/>
      <c r="J7" s="139">
        <f t="shared" si="0"/>
      </c>
      <c r="K7" s="46">
        <f>IF(J7="","",RANK(J7,J4:J8,1))</f>
      </c>
    </row>
    <row r="8" spans="1:11" ht="16.5" thickBot="1">
      <c r="A8" s="197"/>
      <c r="B8" s="203" t="s">
        <v>8</v>
      </c>
      <c r="C8" s="53" t="str">
        <f>IF('Seznam St.'!C8="","",'Seznam St.'!C8)</f>
        <v>Závada</v>
      </c>
      <c r="D8" s="142">
        <v>73.68</v>
      </c>
      <c r="E8" s="172"/>
      <c r="F8" s="164">
        <f t="shared" si="1"/>
        <v>73.68</v>
      </c>
      <c r="G8" s="163"/>
      <c r="H8" s="172"/>
      <c r="I8" s="165"/>
      <c r="J8" s="144">
        <f t="shared" si="0"/>
        <v>73.68</v>
      </c>
      <c r="K8" s="47">
        <f>IF(J8="","",RANK(J8,J4:J8,1))</f>
        <v>2</v>
      </c>
    </row>
    <row r="9" spans="1:11" ht="16.5" thickBot="1">
      <c r="A9" s="204" t="s">
        <v>43</v>
      </c>
      <c r="B9" s="205" t="s">
        <v>4</v>
      </c>
      <c r="C9" s="206" t="str">
        <f>IF('Seznam St.'!C9="","",'Seznam St.'!C9)</f>
        <v>Bobrovníky</v>
      </c>
      <c r="D9" s="232">
        <v>59.41</v>
      </c>
      <c r="E9" s="233"/>
      <c r="F9" s="234">
        <f t="shared" si="1"/>
        <v>59.41</v>
      </c>
      <c r="G9" s="235">
        <v>62.56</v>
      </c>
      <c r="H9" s="236"/>
      <c r="I9" s="237"/>
      <c r="J9" s="238">
        <f t="shared" si="0"/>
        <v>59.41</v>
      </c>
      <c r="K9" s="210">
        <f>IF(J9="","",RANK(J9,J9:J16,1))</f>
        <v>2</v>
      </c>
    </row>
    <row r="10" spans="1:11" ht="16.5" thickBot="1">
      <c r="A10" s="204"/>
      <c r="B10" s="211" t="s">
        <v>5</v>
      </c>
      <c r="C10" s="212" t="str">
        <f>IF('Seznam St.'!C10="","",'Seznam St.'!C10)</f>
        <v>Darkovice</v>
      </c>
      <c r="D10" s="239"/>
      <c r="E10" s="240"/>
      <c r="F10" s="241">
        <f t="shared" si="1"/>
      </c>
      <c r="G10" s="242"/>
      <c r="H10" s="240"/>
      <c r="I10" s="243"/>
      <c r="J10" s="244">
        <f aca="true" t="shared" si="2" ref="J10:J20">IF(F10="","",MIN(I10,F10))</f>
      </c>
      <c r="K10" s="216">
        <f>IF(J10="","",RANK(J10,J9:J16,1))</f>
      </c>
    </row>
    <row r="11" spans="1:11" ht="16.5" thickBot="1">
      <c r="A11" s="204"/>
      <c r="B11" s="211" t="s">
        <v>6</v>
      </c>
      <c r="C11" s="212" t="str">
        <f>IF('Seznam St.'!C11="","",'Seznam St.'!C11)</f>
        <v>Darkovičky</v>
      </c>
      <c r="D11" s="245"/>
      <c r="E11" s="240"/>
      <c r="F11" s="241">
        <f t="shared" si="1"/>
      </c>
      <c r="G11" s="242"/>
      <c r="H11" s="240"/>
      <c r="I11" s="243"/>
      <c r="J11" s="244">
        <f t="shared" si="2"/>
      </c>
      <c r="K11" s="216">
        <f>IF(J11="","",RANK(J11,J9:J16,1))</f>
      </c>
    </row>
    <row r="12" spans="1:11" ht="16.5" thickBot="1">
      <c r="A12" s="204"/>
      <c r="B12" s="211" t="s">
        <v>7</v>
      </c>
      <c r="C12" s="212" t="str">
        <f>IF('Seznam St.'!C12="","",'Seznam St.'!C12)</f>
        <v>Děhylov</v>
      </c>
      <c r="D12" s="245">
        <v>61.94</v>
      </c>
      <c r="E12" s="240"/>
      <c r="F12" s="241">
        <f t="shared" si="1"/>
        <v>61.94</v>
      </c>
      <c r="G12" s="242">
        <v>67.53</v>
      </c>
      <c r="H12" s="240"/>
      <c r="I12" s="243"/>
      <c r="J12" s="244">
        <f t="shared" si="2"/>
        <v>61.94</v>
      </c>
      <c r="K12" s="216">
        <f>IF(J12="","",RANK(J12,J9:J16,1))</f>
        <v>3</v>
      </c>
    </row>
    <row r="13" spans="1:11" ht="16.5" thickBot="1">
      <c r="A13" s="204"/>
      <c r="B13" s="211" t="s">
        <v>8</v>
      </c>
      <c r="C13" s="212" t="str">
        <f>IF('Seznam St.'!C13="","",'Seznam St.'!C13)</f>
        <v>Dobroslavice</v>
      </c>
      <c r="D13" s="245">
        <v>55.44</v>
      </c>
      <c r="E13" s="240"/>
      <c r="F13" s="241">
        <f t="shared" si="1"/>
        <v>55.44</v>
      </c>
      <c r="G13" s="242"/>
      <c r="H13" s="240"/>
      <c r="I13" s="243"/>
      <c r="J13" s="244">
        <f t="shared" si="2"/>
        <v>55.44</v>
      </c>
      <c r="K13" s="216">
        <f>IF(J13="","",RANK(J13,J9:J16,1))</f>
        <v>1</v>
      </c>
    </row>
    <row r="14" spans="1:11" ht="16.5" thickBot="1">
      <c r="A14" s="204"/>
      <c r="B14" s="211" t="s">
        <v>9</v>
      </c>
      <c r="C14" s="212" t="str">
        <f>IF('Seznam St.'!C14="","",'Seznam St.'!C14)</f>
        <v>Hlučín</v>
      </c>
      <c r="D14" s="245"/>
      <c r="E14" s="240"/>
      <c r="F14" s="241">
        <f t="shared" si="1"/>
      </c>
      <c r="G14" s="242"/>
      <c r="H14" s="240"/>
      <c r="I14" s="243"/>
      <c r="J14" s="244">
        <f t="shared" si="2"/>
      </c>
      <c r="K14" s="216">
        <f>IF(J14="","",RANK(J14,J9:J16,1))</f>
      </c>
    </row>
    <row r="15" spans="1:11" ht="16.5" thickBot="1">
      <c r="A15" s="204"/>
      <c r="B15" s="211" t="s">
        <v>10</v>
      </c>
      <c r="C15" s="212" t="str">
        <f>IF('Seznam St.'!C15="","",'Seznam St.'!C15)</f>
        <v>Kozmice</v>
      </c>
      <c r="D15" s="246">
        <v>73.47</v>
      </c>
      <c r="E15" s="240"/>
      <c r="F15" s="241">
        <f t="shared" si="1"/>
        <v>73.47</v>
      </c>
      <c r="G15" s="247">
        <v>82.43</v>
      </c>
      <c r="H15" s="240">
        <v>10</v>
      </c>
      <c r="I15" s="243"/>
      <c r="J15" s="244">
        <f t="shared" si="2"/>
        <v>73.47</v>
      </c>
      <c r="K15" s="216">
        <f>IF(J15="","",RANK(J15,J9:J16,1))</f>
        <v>4</v>
      </c>
    </row>
    <row r="16" spans="1:11" ht="16.5" thickBot="1">
      <c r="A16" s="204"/>
      <c r="B16" s="217" t="s">
        <v>11</v>
      </c>
      <c r="C16" s="212" t="str">
        <f>IF('Seznam St.'!C16="","",'Seznam St.'!C16)</f>
        <v>Vřesina</v>
      </c>
      <c r="D16" s="248"/>
      <c r="E16" s="249"/>
      <c r="F16" s="250">
        <f t="shared" si="1"/>
      </c>
      <c r="G16" s="251"/>
      <c r="H16" s="249"/>
      <c r="I16" s="252"/>
      <c r="J16" s="253">
        <f t="shared" si="2"/>
      </c>
      <c r="K16" s="221">
        <f>IF(J16="","",RANK(J16,J9:J16,1))</f>
      </c>
    </row>
    <row r="17" spans="1:11" ht="16.5" thickBot="1">
      <c r="A17" s="197" t="s">
        <v>44</v>
      </c>
      <c r="B17" s="202" t="s">
        <v>4</v>
      </c>
      <c r="C17" s="62" t="str">
        <f>IF('Seznam St.'!C17="","",'Seznam St.'!C17)</f>
        <v>Hať</v>
      </c>
      <c r="D17" s="169">
        <v>74.5</v>
      </c>
      <c r="E17" s="170"/>
      <c r="F17" s="159">
        <f t="shared" si="1"/>
        <v>74.5</v>
      </c>
      <c r="G17" s="166">
        <v>83.46</v>
      </c>
      <c r="H17" s="170">
        <v>10</v>
      </c>
      <c r="I17" s="167"/>
      <c r="J17" s="136">
        <f t="shared" si="2"/>
        <v>74.5</v>
      </c>
      <c r="K17" s="51">
        <f>IF(J17="","",RANK(J17,J17:J20,1))</f>
        <v>2</v>
      </c>
    </row>
    <row r="18" spans="1:11" ht="16.5" thickBot="1">
      <c r="A18" s="197"/>
      <c r="B18" s="131" t="s">
        <v>5</v>
      </c>
      <c r="C18" s="34" t="str">
        <f>IF('Seznam St.'!C18="","",'Seznam St.'!C18)</f>
        <v>Ludgeřovice</v>
      </c>
      <c r="D18" s="137"/>
      <c r="E18" s="171"/>
      <c r="F18" s="161">
        <f t="shared" si="1"/>
      </c>
      <c r="G18" s="138"/>
      <c r="H18" s="171"/>
      <c r="I18" s="160">
        <f>IF(G18="","",G18+H18)</f>
      </c>
      <c r="J18" s="139">
        <f t="shared" si="2"/>
      </c>
      <c r="K18" s="46">
        <f>IF(J18="","",RANK(J18,J17:J20,1))</f>
      </c>
    </row>
    <row r="19" spans="1:11" ht="16.5" thickBot="1">
      <c r="A19" s="197"/>
      <c r="B19" s="131" t="s">
        <v>6</v>
      </c>
      <c r="C19" s="34" t="str">
        <f>IF('Seznam St.'!C19="","",'Seznam St.'!C19)</f>
        <v>Markvartovice</v>
      </c>
      <c r="D19" s="168">
        <v>61.28</v>
      </c>
      <c r="E19" s="171"/>
      <c r="F19" s="161">
        <f t="shared" si="1"/>
        <v>61.28</v>
      </c>
      <c r="G19" s="162"/>
      <c r="H19" s="171"/>
      <c r="I19" s="160">
        <f>IF(G19="","",G19+H19)</f>
      </c>
      <c r="J19" s="139">
        <f t="shared" si="2"/>
        <v>61.28</v>
      </c>
      <c r="K19" s="46">
        <f>IF(J19="","",RANK(J19,J18:J21,1))</f>
        <v>1</v>
      </c>
    </row>
    <row r="20" spans="1:11" ht="16.5" thickBot="1">
      <c r="A20" s="197"/>
      <c r="B20" s="131" t="s">
        <v>7</v>
      </c>
      <c r="C20" s="34" t="str">
        <f>IF('Seznam St.'!C20="","",'Seznam St.'!C20)</f>
        <v>Šilheřovice</v>
      </c>
      <c r="D20" s="137"/>
      <c r="E20" s="171"/>
      <c r="F20" s="161">
        <f t="shared" si="1"/>
      </c>
      <c r="G20" s="138"/>
      <c r="H20" s="171"/>
      <c r="I20" s="160">
        <f>IF(G20="","",G20+H20)</f>
      </c>
      <c r="J20" s="139">
        <f t="shared" si="2"/>
      </c>
      <c r="K20" s="46">
        <f>IF(J20="","",RANK(J20,J17:J20,1))</f>
      </c>
    </row>
    <row r="21" spans="1:11" ht="15.75">
      <c r="A21" s="98"/>
      <c r="B21" s="94"/>
      <c r="C21" s="99"/>
      <c r="D21" s="95"/>
      <c r="E21" s="96"/>
      <c r="F21" s="100"/>
      <c r="G21" s="95"/>
      <c r="H21" s="96"/>
      <c r="I21" s="100"/>
      <c r="J21" s="100"/>
      <c r="K21" s="97"/>
    </row>
    <row r="22" spans="1:11" ht="15.75">
      <c r="A22" s="93"/>
      <c r="B22" s="4"/>
      <c r="C22" s="59"/>
      <c r="D22" s="42"/>
      <c r="E22" s="43"/>
      <c r="F22" s="39"/>
      <c r="G22" s="42"/>
      <c r="H22" s="43"/>
      <c r="I22" s="39"/>
      <c r="J22" s="39"/>
      <c r="K22" s="41"/>
    </row>
    <row r="23" spans="1:11" ht="15.75">
      <c r="A23" s="93"/>
      <c r="B23" s="4"/>
      <c r="C23" s="59"/>
      <c r="D23" s="42"/>
      <c r="E23" s="43"/>
      <c r="F23" s="39"/>
      <c r="G23" s="42"/>
      <c r="H23" s="43"/>
      <c r="I23" s="39"/>
      <c r="J23" s="39"/>
      <c r="K23" s="41"/>
    </row>
    <row r="24" spans="1:11" ht="15.75">
      <c r="A24" s="93"/>
      <c r="B24" s="4"/>
      <c r="C24" s="59"/>
      <c r="D24" s="42"/>
      <c r="E24" s="43"/>
      <c r="F24" s="39"/>
      <c r="G24" s="42"/>
      <c r="H24" s="43"/>
      <c r="I24" s="39"/>
      <c r="J24" s="39"/>
      <c r="K24" s="41"/>
    </row>
    <row r="25" spans="1:11" ht="15.75">
      <c r="A25" s="93"/>
      <c r="B25" s="4"/>
      <c r="C25" s="59"/>
      <c r="D25" s="42"/>
      <c r="E25" s="43"/>
      <c r="F25" s="39"/>
      <c r="G25" s="42"/>
      <c r="H25" s="43"/>
      <c r="I25" s="39"/>
      <c r="J25" s="39"/>
      <c r="K25" s="41"/>
    </row>
  </sheetData>
  <sheetProtection/>
  <mergeCells count="5">
    <mergeCell ref="A4:A8"/>
    <mergeCell ref="A9:A16"/>
    <mergeCell ref="A17:A20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5"/>
  <sheetViews>
    <sheetView showGridLines="0" zoomScale="90" zoomScaleNormal="90" zoomScalePageLayoutView="0" workbookViewId="0" topLeftCell="A4">
      <selection activeCell="G15" sqref="G1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175" t="s">
        <v>13</v>
      </c>
      <c r="B1" s="175"/>
      <c r="C1" s="175"/>
      <c r="D1" s="175"/>
      <c r="E1" s="175"/>
      <c r="F1" s="175"/>
      <c r="G1" s="175"/>
    </row>
    <row r="2" spans="1:7" ht="26.25" customHeight="1" thickBot="1">
      <c r="A2" s="177" t="s">
        <v>52</v>
      </c>
      <c r="B2" s="177"/>
      <c r="C2" s="177"/>
      <c r="D2" s="177"/>
      <c r="E2" s="177"/>
      <c r="F2" s="177"/>
      <c r="G2" s="177"/>
    </row>
    <row r="3" spans="1:7" s="35" customFormat="1" ht="38.25" thickBot="1">
      <c r="A3" s="72" t="s">
        <v>45</v>
      </c>
      <c r="B3" s="82" t="s">
        <v>20</v>
      </c>
      <c r="C3" s="83" t="s">
        <v>2</v>
      </c>
      <c r="D3" s="84" t="s">
        <v>3</v>
      </c>
      <c r="E3" s="123" t="s">
        <v>26</v>
      </c>
      <c r="F3" s="121" t="s">
        <v>23</v>
      </c>
      <c r="G3" s="86" t="s">
        <v>27</v>
      </c>
    </row>
    <row r="4" spans="1:7" ht="16.5" thickBot="1">
      <c r="A4" s="179" t="s">
        <v>42</v>
      </c>
      <c r="B4" s="55" t="s">
        <v>4</v>
      </c>
      <c r="C4" s="62" t="str">
        <f>IF('Seznam St.'!C4="","",'Seznam St.'!C4)</f>
        <v>Bohuslavice</v>
      </c>
      <c r="D4" s="134">
        <v>58.988</v>
      </c>
      <c r="E4" s="135"/>
      <c r="F4" s="136">
        <f>IF(D4="","",(MIN(D4,E4)))</f>
        <v>58.988</v>
      </c>
      <c r="G4" s="51">
        <f>IF(F4="","",RANK(F4,F3:F7,1))</f>
        <v>1</v>
      </c>
    </row>
    <row r="5" spans="1:7" ht="16.5" thickBot="1">
      <c r="A5" s="179"/>
      <c r="B5" s="131" t="s">
        <v>5</v>
      </c>
      <c r="C5" s="34" t="str">
        <f>IF('Seznam St.'!C5="","",'Seznam St.'!C5)</f>
        <v>Dolní Benešov</v>
      </c>
      <c r="D5" s="137"/>
      <c r="E5" s="138"/>
      <c r="F5" s="139">
        <f aca="true" t="shared" si="0" ref="F5:F20">IF(D5="","",(MIN(D5,E5)))</f>
      </c>
      <c r="G5" s="46">
        <f>IF(F5="","",RANK(F5,F4:F8,1))</f>
      </c>
    </row>
    <row r="6" spans="1:7" ht="16.5" thickBot="1">
      <c r="A6" s="179"/>
      <c r="B6" s="131" t="s">
        <v>6</v>
      </c>
      <c r="C6" s="34" t="str">
        <f>IF('Seznam St.'!C6="","",'Seznam St.'!C6)</f>
        <v>Píšť</v>
      </c>
      <c r="D6" s="137"/>
      <c r="E6" s="138"/>
      <c r="F6" s="139">
        <f>IF(D6="","",(MIN(D6,E6)))</f>
      </c>
      <c r="G6" s="46">
        <f>IF(F6="","",RANK(F6,F4:F8,1))</f>
      </c>
    </row>
    <row r="7" spans="1:7" ht="16.5" thickBot="1">
      <c r="A7" s="179"/>
      <c r="B7" s="131" t="s">
        <v>7</v>
      </c>
      <c r="C7" s="34" t="str">
        <f>IF('Seznam St.'!C7="","",'Seznam St.'!C7)</f>
        <v>Zábřeh</v>
      </c>
      <c r="D7" s="140"/>
      <c r="E7" s="141"/>
      <c r="F7" s="139">
        <f>IF(D7="","",(MIN(D7,E7)))</f>
      </c>
      <c r="G7" s="46">
        <f>IF(F7="","",RANK(F7,F4:F8,1))</f>
      </c>
    </row>
    <row r="8" spans="1:7" ht="16.5" thickBot="1">
      <c r="A8" s="179"/>
      <c r="B8" s="203" t="s">
        <v>8</v>
      </c>
      <c r="C8" s="45" t="str">
        <f>IF('Seznam St.'!C8="","",'Seznam St.'!C8)</f>
        <v>Závada</v>
      </c>
      <c r="D8" s="142">
        <v>70.364</v>
      </c>
      <c r="E8" s="143"/>
      <c r="F8" s="144">
        <f t="shared" si="0"/>
        <v>70.364</v>
      </c>
      <c r="G8" s="47">
        <f>IF(F8="","",RANK(F8,F4:F8,1))</f>
        <v>2</v>
      </c>
    </row>
    <row r="9" spans="1:7" ht="16.5" thickBot="1">
      <c r="A9" s="204" t="s">
        <v>43</v>
      </c>
      <c r="B9" s="205" t="s">
        <v>4</v>
      </c>
      <c r="C9" s="206" t="str">
        <f>IF('Seznam St.'!C9="","",'Seznam St.'!C9)</f>
        <v>Bobrovníky</v>
      </c>
      <c r="D9" s="232">
        <v>45.385</v>
      </c>
      <c r="E9" s="254">
        <v>54.861</v>
      </c>
      <c r="F9" s="238">
        <f t="shared" si="0"/>
        <v>45.385</v>
      </c>
      <c r="G9" s="210">
        <f>IF(F9="","",RANK(F9,F9:F16,1))</f>
        <v>1</v>
      </c>
    </row>
    <row r="10" spans="1:7" s="10" customFormat="1" ht="19.5" thickBot="1">
      <c r="A10" s="204"/>
      <c r="B10" s="211" t="s">
        <v>5</v>
      </c>
      <c r="C10" s="212" t="str">
        <f>IF('Seznam St.'!C10="","",'Seznam St.'!C10)</f>
        <v>Darkovice</v>
      </c>
      <c r="D10" s="239"/>
      <c r="E10" s="255"/>
      <c r="F10" s="244">
        <f t="shared" si="0"/>
      </c>
      <c r="G10" s="216">
        <f>IF(F10="","",RANK(F10,F9:F16,1))</f>
      </c>
    </row>
    <row r="11" spans="1:7" s="10" customFormat="1" ht="19.5" thickBot="1">
      <c r="A11" s="204"/>
      <c r="B11" s="211" t="s">
        <v>6</v>
      </c>
      <c r="C11" s="212" t="str">
        <f>IF('Seznam St.'!C11="","",'Seznam St.'!C11)</f>
        <v>Darkovičky</v>
      </c>
      <c r="D11" s="246"/>
      <c r="E11" s="247"/>
      <c r="F11" s="244">
        <f t="shared" si="0"/>
      </c>
      <c r="G11" s="216">
        <f>IF(F11="","",RANK(F11,F9:F16,1))</f>
      </c>
    </row>
    <row r="12" spans="1:7" s="10" customFormat="1" ht="19.5" thickBot="1">
      <c r="A12" s="204"/>
      <c r="B12" s="211" t="s">
        <v>7</v>
      </c>
      <c r="C12" s="212" t="str">
        <f>IF('Seznam St.'!C12="","",'Seznam St.'!C12)</f>
        <v>Děhylov</v>
      </c>
      <c r="D12" s="246">
        <v>55.282</v>
      </c>
      <c r="E12" s="247">
        <v>51.62</v>
      </c>
      <c r="F12" s="244">
        <f t="shared" si="0"/>
        <v>51.62</v>
      </c>
      <c r="G12" s="216">
        <f>IF(F12="","",RANK(F12,F9:F16,1))</f>
        <v>3</v>
      </c>
    </row>
    <row r="13" spans="1:7" s="10" customFormat="1" ht="19.5" thickBot="1">
      <c r="A13" s="204"/>
      <c r="B13" s="211" t="s">
        <v>8</v>
      </c>
      <c r="C13" s="212" t="str">
        <f>IF('Seznam St.'!C13="","",'Seznam St.'!C13)</f>
        <v>Dobroslavice</v>
      </c>
      <c r="D13" s="246">
        <v>48.617</v>
      </c>
      <c r="E13" s="247">
        <v>53.386</v>
      </c>
      <c r="F13" s="244">
        <f t="shared" si="0"/>
        <v>48.617</v>
      </c>
      <c r="G13" s="216">
        <f>IF(F13="","",RANK(F13,F9:F16,1))</f>
        <v>2</v>
      </c>
    </row>
    <row r="14" spans="1:7" s="10" customFormat="1" ht="19.5" thickBot="1">
      <c r="A14" s="204"/>
      <c r="B14" s="211" t="s">
        <v>9</v>
      </c>
      <c r="C14" s="212" t="str">
        <f>IF('Seznam St.'!C14="","",'Seznam St.'!C14)</f>
        <v>Hlučín</v>
      </c>
      <c r="D14" s="239"/>
      <c r="E14" s="255"/>
      <c r="F14" s="244">
        <f t="shared" si="0"/>
      </c>
      <c r="G14" s="216">
        <f>IF(F14="","",RANK(F14,F9:F16,1))</f>
      </c>
    </row>
    <row r="15" spans="1:7" s="10" customFormat="1" ht="19.5" thickBot="1">
      <c r="A15" s="204"/>
      <c r="B15" s="211" t="s">
        <v>10</v>
      </c>
      <c r="C15" s="212" t="str">
        <f>IF('Seznam St.'!C15="","",'Seznam St.'!C15)</f>
        <v>Kozmice</v>
      </c>
      <c r="D15" s="239">
        <v>56.676</v>
      </c>
      <c r="E15" s="255">
        <v>76.71</v>
      </c>
      <c r="F15" s="244">
        <f t="shared" si="0"/>
        <v>56.676</v>
      </c>
      <c r="G15" s="216">
        <f>IF(F15="","",RANK(F15,F9:F16,1))</f>
        <v>4</v>
      </c>
    </row>
    <row r="16" spans="1:7" s="10" customFormat="1" ht="19.5" thickBot="1">
      <c r="A16" s="204"/>
      <c r="B16" s="217" t="s">
        <v>11</v>
      </c>
      <c r="C16" s="212" t="str">
        <f>IF('Seznam St.'!C16="","",'Seznam St.'!C16)</f>
        <v>Vřesina</v>
      </c>
      <c r="D16" s="256"/>
      <c r="E16" s="257"/>
      <c r="F16" s="253">
        <f t="shared" si="0"/>
      </c>
      <c r="G16" s="221">
        <f>IF(F16="","",RANK(F16,F9:F16,1))</f>
      </c>
    </row>
    <row r="17" spans="1:7" s="10" customFormat="1" ht="19.5" thickBot="1">
      <c r="A17" s="179" t="s">
        <v>44</v>
      </c>
      <c r="B17" s="55" t="s">
        <v>4</v>
      </c>
      <c r="C17" s="62" t="str">
        <f>IF('Seznam St.'!C17="","",'Seznam St.'!C17)</f>
        <v>Hať</v>
      </c>
      <c r="D17" s="145">
        <v>63.63</v>
      </c>
      <c r="E17" s="146">
        <v>68.676</v>
      </c>
      <c r="F17" s="136">
        <f t="shared" si="0"/>
        <v>63.63</v>
      </c>
      <c r="G17" s="51">
        <f>IF(F17="","",RANK(F17,F17:F20,1))</f>
        <v>2</v>
      </c>
    </row>
    <row r="18" spans="1:7" s="10" customFormat="1" ht="19.5" thickBot="1">
      <c r="A18" s="179"/>
      <c r="B18" s="54" t="s">
        <v>5</v>
      </c>
      <c r="C18" s="34" t="str">
        <f>IF('Seznam St.'!C18="","",'Seznam St.'!C18)</f>
        <v>Ludgeřovice</v>
      </c>
      <c r="D18" s="147"/>
      <c r="E18" s="148"/>
      <c r="F18" s="139">
        <f t="shared" si="0"/>
      </c>
      <c r="G18" s="46">
        <f>IF(F18="","",RANK(F18,F17:F20,1))</f>
      </c>
    </row>
    <row r="19" spans="1:7" s="10" customFormat="1" ht="19.5" thickBot="1">
      <c r="A19" s="179"/>
      <c r="B19" s="54" t="s">
        <v>6</v>
      </c>
      <c r="C19" s="34" t="str">
        <f>IF('Seznam St.'!C19="","",'Seznam St.'!C19)</f>
        <v>Markvartovice</v>
      </c>
      <c r="D19" s="149">
        <v>60.165</v>
      </c>
      <c r="E19" s="150">
        <v>50.322</v>
      </c>
      <c r="F19" s="139">
        <f t="shared" si="0"/>
        <v>50.322</v>
      </c>
      <c r="G19" s="46">
        <f>IF(F19="","",RANK(F19,F17:F20,1))</f>
        <v>1</v>
      </c>
    </row>
    <row r="20" spans="1:7" s="10" customFormat="1" ht="19.5" thickBot="1">
      <c r="A20" s="179"/>
      <c r="B20" s="54" t="s">
        <v>7</v>
      </c>
      <c r="C20" s="34" t="str">
        <f>IF('Seznam St.'!C20="","",'Seznam St.'!C20)</f>
        <v>Šilheřovice</v>
      </c>
      <c r="D20" s="147"/>
      <c r="E20" s="148"/>
      <c r="F20" s="139">
        <f t="shared" si="0"/>
      </c>
      <c r="G20" s="46">
        <f>IF(F20="","",RANK(F20,F18:F21,1))</f>
      </c>
    </row>
    <row r="21" spans="1:7" s="10" customFormat="1" ht="18.75">
      <c r="A21" s="98"/>
      <c r="B21" s="94"/>
      <c r="C21" s="99"/>
      <c r="D21" s="105"/>
      <c r="E21" s="105"/>
      <c r="F21" s="100"/>
      <c r="G21" s="97"/>
    </row>
    <row r="22" spans="1:7" s="10" customFormat="1" ht="18.75">
      <c r="A22" s="93"/>
      <c r="B22" s="4"/>
      <c r="C22" s="59"/>
      <c r="D22" s="106"/>
      <c r="E22" s="106"/>
      <c r="F22" s="39"/>
      <c r="G22" s="41"/>
    </row>
    <row r="23" spans="1:7" s="10" customFormat="1" ht="18.75">
      <c r="A23" s="93"/>
      <c r="B23" s="4"/>
      <c r="C23" s="59"/>
      <c r="D23" s="106"/>
      <c r="E23" s="106"/>
      <c r="F23" s="39"/>
      <c r="G23" s="41"/>
    </row>
    <row r="24" spans="1:7" s="10" customFormat="1" ht="18.75">
      <c r="A24" s="93"/>
      <c r="B24" s="4"/>
      <c r="C24" s="59"/>
      <c r="D24" s="106"/>
      <c r="E24" s="106"/>
      <c r="F24" s="39"/>
      <c r="G24" s="41"/>
    </row>
    <row r="25" spans="1:7" ht="18.75">
      <c r="A25" s="93"/>
      <c r="B25" s="4"/>
      <c r="C25" s="59"/>
      <c r="D25" s="106"/>
      <c r="E25" s="106"/>
      <c r="F25" s="39"/>
      <c r="G25" s="41"/>
    </row>
  </sheetData>
  <sheetProtection/>
  <mergeCells count="5">
    <mergeCell ref="A4:A8"/>
    <mergeCell ref="A9:A16"/>
    <mergeCell ref="A17:A20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showGridLines="0" zoomScale="90" zoomScaleNormal="90" zoomScalePageLayoutView="0" workbookViewId="0" topLeftCell="A1">
      <selection activeCell="N13" sqref="N13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2" bestFit="1" customWidth="1"/>
    <col min="6" max="6" width="10.140625" style="2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175" t="s">
        <v>14</v>
      </c>
      <c r="B1" s="175"/>
      <c r="C1" s="175"/>
      <c r="D1" s="175"/>
      <c r="E1" s="175"/>
      <c r="F1" s="175"/>
      <c r="G1" s="175"/>
      <c r="H1" s="175"/>
    </row>
    <row r="2" spans="1:8" ht="26.25" customHeight="1" thickBot="1">
      <c r="A2" s="183" t="s">
        <v>52</v>
      </c>
      <c r="B2" s="183"/>
      <c r="C2" s="183"/>
      <c r="D2" s="183"/>
      <c r="E2" s="183"/>
      <c r="F2" s="183"/>
      <c r="G2" s="183"/>
      <c r="H2" s="183"/>
    </row>
    <row r="3" spans="1:8" s="35" customFormat="1" ht="38.25" thickBot="1">
      <c r="A3" s="74" t="s">
        <v>45</v>
      </c>
      <c r="B3" s="80" t="s">
        <v>20</v>
      </c>
      <c r="C3" s="81" t="s">
        <v>2</v>
      </c>
      <c r="D3" s="77" t="s">
        <v>3</v>
      </c>
      <c r="E3" s="78" t="s">
        <v>26</v>
      </c>
      <c r="F3" s="130" t="s">
        <v>53</v>
      </c>
      <c r="G3" s="75" t="s">
        <v>23</v>
      </c>
      <c r="H3" s="90" t="s">
        <v>27</v>
      </c>
    </row>
    <row r="4" spans="1:8" ht="15.75">
      <c r="A4" s="180" t="s">
        <v>42</v>
      </c>
      <c r="B4" s="55" t="s">
        <v>4</v>
      </c>
      <c r="C4" s="62" t="str">
        <f>IF('Seznam St.'!C4="","",'Seznam St.'!C4)</f>
        <v>Bohuslavice</v>
      </c>
      <c r="D4" s="140">
        <v>110.07</v>
      </c>
      <c r="E4" s="138"/>
      <c r="F4" s="261"/>
      <c r="G4" s="139">
        <f aca="true" t="shared" si="0" ref="G4:G17">IF(D4="","",(MAX(D4,E4)+F4))</f>
        <v>110.07</v>
      </c>
      <c r="H4" s="46">
        <f>IF(G4="","",RANK(G4,G2:G6,1))</f>
        <v>1</v>
      </c>
    </row>
    <row r="5" spans="1:8" ht="15.75">
      <c r="A5" s="181"/>
      <c r="B5" s="131" t="s">
        <v>5</v>
      </c>
      <c r="C5" s="34" t="str">
        <f>IF('Seznam St.'!C5="","",'Seznam St.'!C5)</f>
        <v>Dolní Benešov</v>
      </c>
      <c r="D5" s="140"/>
      <c r="E5" s="138"/>
      <c r="F5" s="262"/>
      <c r="G5" s="139">
        <f t="shared" si="0"/>
      </c>
      <c r="H5" s="46">
        <f>IF(G5="","",RANK(G5,G3:G7,1))</f>
      </c>
    </row>
    <row r="6" spans="1:8" ht="15.75">
      <c r="A6" s="181"/>
      <c r="B6" s="131" t="s">
        <v>6</v>
      </c>
      <c r="C6" s="34" t="str">
        <f>IF('Seznam St.'!C6="","",'Seznam St.'!C6)</f>
        <v>Píšť</v>
      </c>
      <c r="D6" s="140"/>
      <c r="E6" s="138"/>
      <c r="F6" s="262"/>
      <c r="G6" s="139">
        <f t="shared" si="0"/>
      </c>
      <c r="H6" s="46">
        <f>IF(G6="","",RANK(G6,G4:G8,1))</f>
      </c>
    </row>
    <row r="7" spans="1:8" ht="15.75">
      <c r="A7" s="181"/>
      <c r="B7" s="131" t="s">
        <v>7</v>
      </c>
      <c r="C7" s="34" t="str">
        <f>IF('Seznam St.'!C7="","",'Seznam St.'!C7)</f>
        <v>Zábřeh</v>
      </c>
      <c r="D7" s="140"/>
      <c r="E7" s="138"/>
      <c r="F7" s="262"/>
      <c r="G7" s="139">
        <f t="shared" si="0"/>
      </c>
      <c r="H7" s="46">
        <f>IF(G7="","",RANK(G7,G4:G8,1))</f>
      </c>
    </row>
    <row r="8" spans="1:8" ht="16.5" thickBot="1">
      <c r="A8" s="182"/>
      <c r="B8" s="203" t="s">
        <v>8</v>
      </c>
      <c r="C8" s="45" t="str">
        <f>IF('Seznam St.'!C8="","",'Seznam St.'!C8)</f>
        <v>Závada</v>
      </c>
      <c r="D8" s="142">
        <v>116.62</v>
      </c>
      <c r="E8" s="163"/>
      <c r="F8" s="263">
        <v>10</v>
      </c>
      <c r="G8" s="144">
        <f t="shared" si="0"/>
        <v>126.62</v>
      </c>
      <c r="H8" s="47">
        <f>IF(G8="","",RANK(G8,G4:G8,1))</f>
        <v>2</v>
      </c>
    </row>
    <row r="9" spans="1:8" ht="15.75">
      <c r="A9" s="258" t="s">
        <v>43</v>
      </c>
      <c r="B9" s="205" t="s">
        <v>4</v>
      </c>
      <c r="C9" s="206" t="str">
        <f>IF('Seznam St.'!C9="","",'Seznam St.'!C9)</f>
        <v>Bobrovníky</v>
      </c>
      <c r="D9" s="232">
        <v>84.05</v>
      </c>
      <c r="E9" s="268"/>
      <c r="F9" s="264"/>
      <c r="G9" s="238">
        <f t="shared" si="0"/>
        <v>84.05</v>
      </c>
      <c r="H9" s="210">
        <f>IF(G9="","",RANK(G9,G9:G16,1))</f>
        <v>1</v>
      </c>
    </row>
    <row r="10" spans="1:8" s="10" customFormat="1" ht="18.75">
      <c r="A10" s="259"/>
      <c r="B10" s="211" t="s">
        <v>5</v>
      </c>
      <c r="C10" s="212" t="str">
        <f>IF('Seznam St.'!C10="","",'Seznam St.'!C10)</f>
        <v>Darkovice</v>
      </c>
      <c r="D10" s="239"/>
      <c r="E10" s="247"/>
      <c r="F10" s="265"/>
      <c r="G10" s="244">
        <f t="shared" si="0"/>
      </c>
      <c r="H10" s="216">
        <f>IF(G10="","",RANK(G10,G9:G16,1))</f>
      </c>
    </row>
    <row r="11" spans="1:8" s="10" customFormat="1" ht="18.75">
      <c r="A11" s="259"/>
      <c r="B11" s="211" t="s">
        <v>6</v>
      </c>
      <c r="C11" s="212" t="str">
        <f>IF('Seznam St.'!C11="","",'Seznam St.'!C11)</f>
        <v>Darkovičky</v>
      </c>
      <c r="D11" s="239"/>
      <c r="E11" s="247"/>
      <c r="F11" s="265"/>
      <c r="G11" s="244">
        <f t="shared" si="0"/>
      </c>
      <c r="H11" s="216">
        <f>IF(G11="","",RANK(G11,G9:G16,1))</f>
      </c>
    </row>
    <row r="12" spans="1:8" s="10" customFormat="1" ht="18.75">
      <c r="A12" s="259"/>
      <c r="B12" s="211" t="s">
        <v>7</v>
      </c>
      <c r="C12" s="212" t="str">
        <f>IF('Seznam St.'!C12="","",'Seznam St.'!C12)</f>
        <v>Děhylov</v>
      </c>
      <c r="D12" s="239">
        <v>102.15</v>
      </c>
      <c r="E12" s="247"/>
      <c r="F12" s="265"/>
      <c r="G12" s="244">
        <f t="shared" si="0"/>
        <v>102.15</v>
      </c>
      <c r="H12" s="216">
        <f>IF(G12="","",RANK(G12,G9:G16,1))</f>
        <v>3</v>
      </c>
    </row>
    <row r="13" spans="1:8" s="10" customFormat="1" ht="18.75">
      <c r="A13" s="259"/>
      <c r="B13" s="211" t="s">
        <v>8</v>
      </c>
      <c r="C13" s="212" t="str">
        <f>IF('Seznam St.'!C13="","",'Seznam St.'!C13)</f>
        <v>Dobroslavice</v>
      </c>
      <c r="D13" s="239">
        <v>90.7</v>
      </c>
      <c r="E13" s="247"/>
      <c r="F13" s="265"/>
      <c r="G13" s="244">
        <f t="shared" si="0"/>
        <v>90.7</v>
      </c>
      <c r="H13" s="216">
        <f>IF(G13="","",RANK(G13,G9:G16,1))</f>
        <v>2</v>
      </c>
    </row>
    <row r="14" spans="1:8" s="10" customFormat="1" ht="18.75">
      <c r="A14" s="259"/>
      <c r="B14" s="211" t="s">
        <v>9</v>
      </c>
      <c r="C14" s="212" t="str">
        <f>IF('Seznam St.'!C14="","",'Seznam St.'!C14)</f>
        <v>Hlučín</v>
      </c>
      <c r="D14" s="239"/>
      <c r="E14" s="247"/>
      <c r="F14" s="265"/>
      <c r="G14" s="244">
        <f t="shared" si="0"/>
      </c>
      <c r="H14" s="216">
        <f>IF(G14="","",RANK(G14,G9:G16,1))</f>
      </c>
    </row>
    <row r="15" spans="1:8" s="10" customFormat="1" ht="18.75">
      <c r="A15" s="259"/>
      <c r="B15" s="211" t="s">
        <v>10</v>
      </c>
      <c r="C15" s="212" t="str">
        <f>IF('Seznam St.'!C15="","",'Seznam St.'!C15)</f>
        <v>Kozmice</v>
      </c>
      <c r="D15" s="239">
        <v>103.05</v>
      </c>
      <c r="E15" s="247"/>
      <c r="F15" s="265">
        <v>20</v>
      </c>
      <c r="G15" s="244">
        <f t="shared" si="0"/>
        <v>123.05</v>
      </c>
      <c r="H15" s="216">
        <f>IF(G15="","",RANK(G15,G9:G16,1))</f>
        <v>4</v>
      </c>
    </row>
    <row r="16" spans="1:8" s="10" customFormat="1" ht="19.5" thickBot="1">
      <c r="A16" s="260"/>
      <c r="B16" s="217" t="s">
        <v>11</v>
      </c>
      <c r="C16" s="212" t="str">
        <f>IF('Seznam St.'!C16="","",'Seznam St.'!C16)</f>
        <v>Vřesina</v>
      </c>
      <c r="D16" s="256"/>
      <c r="E16" s="251"/>
      <c r="F16" s="266"/>
      <c r="G16" s="253">
        <f t="shared" si="0"/>
      </c>
      <c r="H16" s="221">
        <f>IF(G16="","",RANK(G16,G9:G16,1))</f>
      </c>
    </row>
    <row r="17" spans="1:8" s="10" customFormat="1" ht="18.75">
      <c r="A17" s="180" t="s">
        <v>44</v>
      </c>
      <c r="B17" s="55" t="s">
        <v>4</v>
      </c>
      <c r="C17" s="62" t="str">
        <f>IF('Seznam St.'!C17="","",'Seznam St.'!C17)</f>
        <v>Hať</v>
      </c>
      <c r="D17" s="134">
        <v>106.45</v>
      </c>
      <c r="E17" s="158"/>
      <c r="F17" s="267"/>
      <c r="G17" s="136">
        <f t="shared" si="0"/>
        <v>106.45</v>
      </c>
      <c r="H17" s="51">
        <f>IF(G17="","",RANK(G17,G17:G20,1))</f>
        <v>1</v>
      </c>
    </row>
    <row r="18" spans="1:8" s="10" customFormat="1" ht="18.75">
      <c r="A18" s="181"/>
      <c r="B18" s="54" t="s">
        <v>5</v>
      </c>
      <c r="C18" s="34" t="str">
        <f>IF('Seznam St.'!C18="","",'Seznam St.'!C18)</f>
        <v>Ludgeřovice</v>
      </c>
      <c r="D18" s="269"/>
      <c r="E18" s="138"/>
      <c r="F18" s="262"/>
      <c r="G18" s="139">
        <f>IF(D18="","",(MAX(D18,E18)+F18))</f>
      </c>
      <c r="H18" s="46">
        <f>IF(G18="","",RANK(G18,G17:G20,1))</f>
      </c>
    </row>
    <row r="19" spans="1:8" s="10" customFormat="1" ht="18.75">
      <c r="A19" s="181"/>
      <c r="B19" s="54" t="s">
        <v>6</v>
      </c>
      <c r="C19" s="34" t="str">
        <f>IF('Seznam St.'!C19="","",'Seznam St.'!C19)</f>
        <v>Markvartovice</v>
      </c>
      <c r="D19" s="269">
        <v>99.1</v>
      </c>
      <c r="E19" s="138"/>
      <c r="F19" s="262">
        <v>10</v>
      </c>
      <c r="G19" s="139">
        <f>IF(D19="","",(MAX(D19,E19)+F19))</f>
        <v>109.1</v>
      </c>
      <c r="H19" s="46">
        <f>IF(G19="","",RANK(G19,G17:G20,1))</f>
        <v>2</v>
      </c>
    </row>
    <row r="20" spans="1:8" s="10" customFormat="1" ht="19.5" thickBot="1">
      <c r="A20" s="181"/>
      <c r="B20" s="54" t="s">
        <v>7</v>
      </c>
      <c r="C20" s="34" t="str">
        <f>IF('Seznam St.'!C20="","",'Seznam St.'!C20)</f>
        <v>Šilheřovice</v>
      </c>
      <c r="D20" s="269"/>
      <c r="E20" s="138"/>
      <c r="F20" s="262"/>
      <c r="G20" s="139">
        <f>IF(D20="","",(MAX(D20,E20)+F20))</f>
      </c>
      <c r="H20" s="46">
        <f>IF(G20="","",RANK(G20,G19:G22,1))</f>
      </c>
    </row>
    <row r="21" spans="1:8" s="10" customFormat="1" ht="18.75">
      <c r="A21" s="98"/>
      <c r="B21" s="94"/>
      <c r="C21" s="99"/>
      <c r="D21" s="105"/>
      <c r="E21" s="132"/>
      <c r="F21" s="132"/>
      <c r="G21" s="100"/>
      <c r="H21" s="97"/>
    </row>
    <row r="22" spans="1:8" s="10" customFormat="1" ht="18.75">
      <c r="A22" s="93"/>
      <c r="B22" s="4"/>
      <c r="C22" s="107"/>
      <c r="D22" s="106"/>
      <c r="E22" s="133"/>
      <c r="F22" s="133"/>
      <c r="G22" s="106"/>
      <c r="H22" s="41"/>
    </row>
    <row r="23" spans="1:8" s="10" customFormat="1" ht="18.75">
      <c r="A23" s="93"/>
      <c r="B23" s="4"/>
      <c r="C23" s="108"/>
      <c r="D23" s="11"/>
      <c r="E23" s="9"/>
      <c r="F23" s="9"/>
      <c r="G23" s="11"/>
      <c r="H23" s="41"/>
    </row>
    <row r="24" spans="1:8" s="10" customFormat="1" ht="18.75">
      <c r="A24" s="93"/>
      <c r="B24" s="4"/>
      <c r="C24" s="108"/>
      <c r="D24" s="11"/>
      <c r="E24" s="9"/>
      <c r="F24" s="9"/>
      <c r="G24" s="11"/>
      <c r="H24" s="41"/>
    </row>
    <row r="25" spans="1:8" ht="15.75">
      <c r="A25" s="93"/>
      <c r="B25" s="4"/>
      <c r="C25" s="5"/>
      <c r="D25" s="5"/>
      <c r="E25" s="4"/>
      <c r="F25" s="4"/>
      <c r="G25" s="5"/>
      <c r="H25" s="41"/>
    </row>
  </sheetData>
  <sheetProtection/>
  <mergeCells count="5">
    <mergeCell ref="A4:A8"/>
    <mergeCell ref="A9:A16"/>
    <mergeCell ref="A17:A20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showGridLines="0" tabSelected="1" zoomScale="90" zoomScaleNormal="90" workbookViewId="0" topLeftCell="A1">
      <selection activeCell="R25" sqref="R25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11.7109375" style="1" customWidth="1"/>
    <col min="5" max="5" width="11.7109375" style="24" customWidth="1"/>
    <col min="6" max="6" width="11.7109375" style="1" customWidth="1"/>
    <col min="7" max="7" width="11.7109375" style="24" customWidth="1"/>
    <col min="8" max="8" width="11.7109375" style="1" customWidth="1"/>
    <col min="9" max="9" width="11.7109375" style="27" customWidth="1"/>
    <col min="10" max="10" width="11.7109375" style="2" customWidth="1"/>
    <col min="11" max="11" width="11.7109375" style="27" customWidth="1"/>
    <col min="12" max="12" width="11.7109375" style="48" customWidth="1"/>
    <col min="13" max="13" width="11.7109375" style="37" customWidth="1"/>
    <col min="14" max="14" width="5.7109375" style="2" customWidth="1"/>
    <col min="15" max="15" width="12.00390625" style="24" customWidth="1"/>
    <col min="16" max="16" width="10.57421875" style="24" customWidth="1"/>
    <col min="17" max="17" width="10.8515625" style="24" customWidth="1"/>
    <col min="18" max="16384" width="9.140625" style="1" customWidth="1"/>
  </cols>
  <sheetData>
    <row r="1" spans="2:17" ht="32.25" customHeight="1" thickBot="1">
      <c r="B1" s="189" t="s">
        <v>54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6"/>
      <c r="O1" s="186"/>
      <c r="P1" s="186"/>
      <c r="Q1" s="186"/>
    </row>
    <row r="2" spans="1:16" s="10" customFormat="1" ht="24" customHeight="1" thickBot="1">
      <c r="A2" s="196" t="s">
        <v>45</v>
      </c>
      <c r="B2" s="190" t="s">
        <v>1</v>
      </c>
      <c r="C2" s="192" t="s">
        <v>12</v>
      </c>
      <c r="D2" s="184" t="s">
        <v>32</v>
      </c>
      <c r="E2" s="185"/>
      <c r="F2" s="184" t="s">
        <v>0</v>
      </c>
      <c r="G2" s="185"/>
      <c r="H2" s="184" t="s">
        <v>30</v>
      </c>
      <c r="I2" s="185"/>
      <c r="J2" s="184" t="s">
        <v>31</v>
      </c>
      <c r="K2" s="185"/>
      <c r="L2" s="194" t="s">
        <v>41</v>
      </c>
      <c r="M2" s="187" t="s">
        <v>19</v>
      </c>
      <c r="N2" s="17"/>
      <c r="O2" s="25"/>
      <c r="P2" s="25"/>
    </row>
    <row r="3" spans="1:17" s="10" customFormat="1" ht="38.25" thickBot="1">
      <c r="A3" s="196"/>
      <c r="B3" s="191"/>
      <c r="C3" s="193"/>
      <c r="D3" s="87" t="s">
        <v>23</v>
      </c>
      <c r="E3" s="88" t="s">
        <v>27</v>
      </c>
      <c r="F3" s="87" t="s">
        <v>23</v>
      </c>
      <c r="G3" s="88" t="s">
        <v>27</v>
      </c>
      <c r="H3" s="87" t="s">
        <v>23</v>
      </c>
      <c r="I3" s="88" t="s">
        <v>27</v>
      </c>
      <c r="J3" s="87" t="s">
        <v>23</v>
      </c>
      <c r="K3" s="89" t="s">
        <v>27</v>
      </c>
      <c r="L3" s="195"/>
      <c r="M3" s="188"/>
      <c r="N3" s="17"/>
      <c r="O3" s="32"/>
      <c r="P3" s="29"/>
      <c r="Q3" s="30"/>
    </row>
    <row r="4" spans="1:17" ht="16.5" thickBot="1">
      <c r="A4" s="179" t="s">
        <v>42</v>
      </c>
      <c r="B4" s="61" t="s">
        <v>4</v>
      </c>
      <c r="C4" s="62" t="str">
        <f>IF('Seznam St.'!C4="","",'Seznam St.'!C4)</f>
        <v>Bohuslavice</v>
      </c>
      <c r="D4" s="151">
        <f>IF(Dvojce!J4="","",SUM(Dvojce!J4))</f>
        <v>65.59</v>
      </c>
      <c r="E4" s="63">
        <f>IF(D4="","",SUM(Dvojce!K4))</f>
        <v>1</v>
      </c>
      <c r="F4" s="64">
        <f>IF(Pú!F4="","",SUM(Pú!F4))</f>
        <v>18.836</v>
      </c>
      <c r="G4" s="63">
        <f>IF(F4="","",SUM(Pú!G4))</f>
        <v>1</v>
      </c>
      <c r="H4" s="151">
        <f>IF(4x60m!F4="","",SUM(4x60m!F4))</f>
        <v>58.988</v>
      </c>
      <c r="I4" s="63">
        <f>IF(H4="","",SUM(4x60m!G4))</f>
        <v>1</v>
      </c>
      <c r="J4" s="151">
        <f>IF(CTIF!G4="","",SUM(CTIF!G4))</f>
        <v>110.07</v>
      </c>
      <c r="K4" s="65">
        <f>IF(J4="","",SUM(CTIF!H4))</f>
        <v>1</v>
      </c>
      <c r="L4" s="66">
        <f>IF(K4="","",SUM(E4,G4,I4,K4))</f>
        <v>4</v>
      </c>
      <c r="M4" s="51">
        <f>IF(L4="","",RANK(L4,L4:L8,1))</f>
        <v>1</v>
      </c>
      <c r="N4" s="14"/>
      <c r="O4" s="27"/>
      <c r="P4" s="27"/>
      <c r="Q4" s="31"/>
    </row>
    <row r="5" spans="1:17" ht="16.5" thickBot="1">
      <c r="A5" s="179"/>
      <c r="B5" s="270" t="s">
        <v>5</v>
      </c>
      <c r="C5" s="34" t="str">
        <f>IF('Seznam St.'!C5="","",'Seznam St.'!C5)</f>
        <v>Dolní Benešov</v>
      </c>
      <c r="D5" s="140">
        <f>IF(Dvojce!J5="","",SUM(Dvojce!J5))</f>
      </c>
      <c r="E5" s="271">
        <f>IF(D5="","",SUM(Dvojce!K5))</f>
      </c>
      <c r="F5" s="272">
        <f>IF(Pú!F5="","",SUM(Pú!F5))</f>
      </c>
      <c r="G5" s="271">
        <f>IF(F5="","",SUM(Pú!G5))</f>
      </c>
      <c r="H5" s="140">
        <f>IF(4x60m!F5="","",SUM(4x60m!F5))</f>
      </c>
      <c r="I5" s="271">
        <f>IF(H5="","",SUM(4x60m!G5))</f>
      </c>
      <c r="J5" s="273">
        <f>IF(CTIF!G5="","",SUM(CTIF!G5))</f>
      </c>
      <c r="K5" s="50">
        <f>IF(J5="","",SUM(CTIF!H5))</f>
      </c>
      <c r="L5" s="274">
        <f aca="true" t="shared" si="0" ref="L5:L20">IF(K5="","",SUM(E5,G5,I5,K5))</f>
      </c>
      <c r="M5" s="46">
        <f>IF(L5="","",RANK(L5,L4:L8,1))</f>
      </c>
      <c r="N5" s="14"/>
      <c r="O5" s="27"/>
      <c r="P5" s="27"/>
      <c r="Q5" s="31"/>
    </row>
    <row r="6" spans="1:17" ht="16.5" thickBot="1">
      <c r="A6" s="179"/>
      <c r="B6" s="270" t="s">
        <v>6</v>
      </c>
      <c r="C6" s="34" t="str">
        <f>IF('Seznam St.'!C6="","",'Seznam St.'!C6)</f>
        <v>Píšť</v>
      </c>
      <c r="D6" s="140">
        <f>IF(Dvojce!J6="","",SUM(Dvojce!J6))</f>
      </c>
      <c r="E6" s="271">
        <f>IF(D6="","",SUM(Dvojce!K6))</f>
      </c>
      <c r="F6" s="272">
        <f>IF(Pú!F6="","",SUM(Pú!F6))</f>
      </c>
      <c r="G6" s="271">
        <f>IF(F6="","",SUM(Pú!G6))</f>
      </c>
      <c r="H6" s="140">
        <f>IF(4x60m!F6="","",SUM(4x60m!F6))</f>
      </c>
      <c r="I6" s="271">
        <f>IF(H6="","",SUM(4x60m!G6))</f>
      </c>
      <c r="J6" s="273">
        <f>IF(CTIF!G6="","",SUM(CTIF!G6))</f>
      </c>
      <c r="K6" s="50">
        <f>IF(J6="","",SUM(CTIF!H6))</f>
      </c>
      <c r="L6" s="274">
        <f t="shared" si="0"/>
      </c>
      <c r="M6" s="46">
        <f>IF(L6="","",RANK(L6,L4:L8,1))</f>
      </c>
      <c r="N6" s="14"/>
      <c r="O6" s="27"/>
      <c r="P6" s="27"/>
      <c r="Q6" s="31"/>
    </row>
    <row r="7" spans="1:17" ht="16.5" thickBot="1">
      <c r="A7" s="179"/>
      <c r="B7" s="270" t="s">
        <v>7</v>
      </c>
      <c r="C7" s="34" t="str">
        <f>IF('Seznam St.'!C7="","",'Seznam St.'!C7)</f>
        <v>Zábřeh</v>
      </c>
      <c r="D7" s="140">
        <f>IF(Dvojce!J7="","",SUM(Dvojce!J7))</f>
      </c>
      <c r="E7" s="271">
        <f>IF(D7="","",SUM(Dvojce!K7))</f>
      </c>
      <c r="F7" s="272">
        <f>IF(Pú!F7="","",SUM(Pú!F7))</f>
      </c>
      <c r="G7" s="271">
        <f>IF(F7="","",SUM(Pú!G7))</f>
      </c>
      <c r="H7" s="140">
        <f>IF(4x60m!F7="","",SUM(4x60m!F7))</f>
      </c>
      <c r="I7" s="271">
        <f>IF(H7="","",SUM(4x60m!G7))</f>
      </c>
      <c r="J7" s="273">
        <f>IF(CTIF!G7="","",SUM(CTIF!G7))</f>
      </c>
      <c r="K7" s="50">
        <f>IF(J7="","",SUM(CTIF!H7))</f>
      </c>
      <c r="L7" s="274">
        <f t="shared" si="0"/>
      </c>
      <c r="M7" s="46">
        <f>IF(L7="","",RANK(L7,L4:L8,1))</f>
      </c>
      <c r="N7" s="14"/>
      <c r="O7" s="27"/>
      <c r="P7" s="27"/>
      <c r="Q7" s="31"/>
    </row>
    <row r="8" spans="1:17" ht="16.5" thickBot="1">
      <c r="A8" s="179"/>
      <c r="B8" s="275" t="s">
        <v>8</v>
      </c>
      <c r="C8" s="45" t="str">
        <f>IF('Seznam St.'!C8="","",'Seznam St.'!C8)</f>
        <v>Závada</v>
      </c>
      <c r="D8" s="276">
        <f>IF(Dvojce!J8="","",SUM(Dvojce!J8))</f>
        <v>73.68</v>
      </c>
      <c r="E8" s="56">
        <f>IF(D8="","",SUM(Dvojce!K8))</f>
        <v>2</v>
      </c>
      <c r="F8" s="85">
        <f>IF(Pú!F8="","",SUM(Pú!F8))</f>
        <v>32.801</v>
      </c>
      <c r="G8" s="56">
        <f>IF(F8="","",SUM(Pú!G8))</f>
        <v>2</v>
      </c>
      <c r="H8" s="276">
        <f>IF(4x60m!F8="","",SUM(4x60m!F8))</f>
        <v>70.364</v>
      </c>
      <c r="I8" s="56">
        <f>IF(H8="","",SUM(4x60m!G8))</f>
        <v>2</v>
      </c>
      <c r="J8" s="276">
        <f>IF(CTIF!G8="","",SUM(CTIF!G8))</f>
        <v>126.62</v>
      </c>
      <c r="K8" s="57">
        <f>IF(J8="","",SUM(CTIF!H8))</f>
        <v>2</v>
      </c>
      <c r="L8" s="277">
        <f t="shared" si="0"/>
        <v>8</v>
      </c>
      <c r="M8" s="47">
        <f>IF(L8="","",RANK(L8,L4:L8,1))</f>
        <v>2</v>
      </c>
      <c r="N8" s="14"/>
      <c r="O8" s="27"/>
      <c r="P8" s="27"/>
      <c r="Q8" s="31"/>
    </row>
    <row r="9" spans="1:17" ht="16.5" thickBot="1">
      <c r="A9" s="204" t="s">
        <v>43</v>
      </c>
      <c r="B9" s="205" t="s">
        <v>4</v>
      </c>
      <c r="C9" s="206" t="str">
        <f>IF('Seznam St.'!C9="","",'Seznam St.'!C9)</f>
        <v>Bobrovníky</v>
      </c>
      <c r="D9" s="278">
        <f>IF(Dvojce!J9="","",SUM(Dvojce!J9))</f>
        <v>59.41</v>
      </c>
      <c r="E9" s="279">
        <f>IF(D9="","",SUM(Dvojce!K9))</f>
        <v>2</v>
      </c>
      <c r="F9" s="213">
        <f>IF(Pú!F9="","",SUM(Pú!F9))</f>
        <v>24.834</v>
      </c>
      <c r="G9" s="279">
        <f>IF(F9="","",SUM(Pú!G9))</f>
        <v>3</v>
      </c>
      <c r="H9" s="278">
        <f>IF(4x60m!F9="","",SUM(4x60m!F9))</f>
        <v>45.385</v>
      </c>
      <c r="I9" s="279">
        <f>IF(H9="","",SUM(4x60m!G9))</f>
        <v>1</v>
      </c>
      <c r="J9" s="278">
        <f>IF(CTIF!G9="","",SUM(CTIF!G9))</f>
        <v>84.05</v>
      </c>
      <c r="K9" s="280">
        <f>IF(J9="","",SUM(CTIF!H9))</f>
        <v>1</v>
      </c>
      <c r="L9" s="281">
        <f t="shared" si="0"/>
        <v>7</v>
      </c>
      <c r="M9" s="216">
        <f>IF(L9="","",RANK(L9,L8:L15,1))</f>
        <v>1</v>
      </c>
      <c r="N9" s="14"/>
      <c r="O9" s="27"/>
      <c r="P9" s="27"/>
      <c r="Q9" s="31"/>
    </row>
    <row r="10" spans="1:17" ht="16.5" thickBot="1">
      <c r="A10" s="204"/>
      <c r="B10" s="211" t="s">
        <v>5</v>
      </c>
      <c r="C10" s="212" t="str">
        <f>IF('Seznam St.'!C10="","",'Seznam St.'!C10)</f>
        <v>Darkovice</v>
      </c>
      <c r="D10" s="278">
        <f>IF(Dvojce!J10="","",SUM(Dvojce!J10))</f>
      </c>
      <c r="E10" s="279">
        <f>IF(D10="","",SUM(Dvojce!K10))</f>
      </c>
      <c r="F10" s="213">
        <f>IF(Pú!F10="","",SUM(Pú!F10))</f>
      </c>
      <c r="G10" s="279">
        <f>IF(F10="","",SUM(Pú!G10))</f>
      </c>
      <c r="H10" s="278">
        <f>IF(4x60m!F10="","",SUM(4x60m!F10))</f>
      </c>
      <c r="I10" s="279">
        <f>IF(H10="","",SUM(4x60m!G10))</f>
      </c>
      <c r="J10" s="278">
        <f>IF(CTIF!G10="","",SUM(CTIF!G10))</f>
      </c>
      <c r="K10" s="280">
        <f>IF(J10="","",SUM(CTIF!H10))</f>
      </c>
      <c r="L10" s="282">
        <f t="shared" si="0"/>
      </c>
      <c r="M10" s="216">
        <f>IF(L10="","",RANK(L10,L9:L16,1))</f>
      </c>
      <c r="N10" s="14"/>
      <c r="O10" s="27"/>
      <c r="P10" s="27"/>
      <c r="Q10" s="31"/>
    </row>
    <row r="11" spans="1:17" ht="16.5" thickBot="1">
      <c r="A11" s="204"/>
      <c r="B11" s="211" t="s">
        <v>6</v>
      </c>
      <c r="C11" s="212" t="str">
        <f>IF('Seznam St.'!C11="","",'Seznam St.'!C11)</f>
        <v>Darkovičky</v>
      </c>
      <c r="D11" s="278">
        <f>IF(Dvojce!J11="","",SUM(Dvojce!J11))</f>
      </c>
      <c r="E11" s="279">
        <f>IF(D11="","",SUM(Dvojce!K11))</f>
      </c>
      <c r="F11" s="213">
        <f>IF(Pú!F11="","",SUM(Pú!F11))</f>
      </c>
      <c r="G11" s="279">
        <f>IF(F11="","",SUM(Pú!G11))</f>
      </c>
      <c r="H11" s="278">
        <f>IF(4x60m!F11="","",SUM(4x60m!F11))</f>
      </c>
      <c r="I11" s="279">
        <f>IF(H11="","",SUM(4x60m!G11))</f>
      </c>
      <c r="J11" s="278">
        <f>IF(CTIF!G11="","",SUM(CTIF!G11))</f>
      </c>
      <c r="K11" s="280">
        <f>IF(J11="","",SUM(CTIF!H11))</f>
      </c>
      <c r="L11" s="282">
        <f t="shared" si="0"/>
      </c>
      <c r="M11" s="216">
        <f>IF(L11="","",RANK(L11,L9:L16,1))</f>
      </c>
      <c r="N11" s="14"/>
      <c r="O11" s="27"/>
      <c r="P11" s="27"/>
      <c r="Q11" s="31"/>
    </row>
    <row r="12" spans="1:17" ht="16.5" thickBot="1">
      <c r="A12" s="204"/>
      <c r="B12" s="211" t="s">
        <v>7</v>
      </c>
      <c r="C12" s="212" t="str">
        <f>IF('Seznam St.'!C12="","",'Seznam St.'!C12)</f>
        <v>Děhylov</v>
      </c>
      <c r="D12" s="278">
        <f>IF(Dvojce!J12="","",SUM(Dvojce!J12))</f>
        <v>61.94</v>
      </c>
      <c r="E12" s="279">
        <f>IF(D12="","",SUM(Dvojce!K12))</f>
        <v>3</v>
      </c>
      <c r="F12" s="213">
        <f>IF(Pú!F12="","",SUM(Pú!F12))</f>
        <v>23.02</v>
      </c>
      <c r="G12" s="279">
        <f>IF(F12="","",SUM(Pú!G12))</f>
        <v>2</v>
      </c>
      <c r="H12" s="278">
        <f>IF(4x60m!F12="","",SUM(4x60m!F12))</f>
        <v>51.62</v>
      </c>
      <c r="I12" s="279">
        <f>IF(H12="","",SUM(4x60m!G12))</f>
        <v>3</v>
      </c>
      <c r="J12" s="278">
        <f>IF(CTIF!G12="","",SUM(CTIF!G12))</f>
        <v>102.15</v>
      </c>
      <c r="K12" s="280">
        <f>IF(J12="","",SUM(CTIF!H12))</f>
        <v>3</v>
      </c>
      <c r="L12" s="282">
        <f t="shared" si="0"/>
        <v>11</v>
      </c>
      <c r="M12" s="216">
        <f>IF(L12="","",RANK(L12,L9:L16,1))</f>
        <v>3</v>
      </c>
      <c r="N12" s="14"/>
      <c r="O12" s="27"/>
      <c r="P12" s="27"/>
      <c r="Q12" s="31"/>
    </row>
    <row r="13" spans="1:17" ht="16.5" thickBot="1">
      <c r="A13" s="204"/>
      <c r="B13" s="211" t="s">
        <v>8</v>
      </c>
      <c r="C13" s="212" t="str">
        <f>IF('Seznam St.'!C13="","",'Seznam St.'!C13)</f>
        <v>Dobroslavice</v>
      </c>
      <c r="D13" s="278">
        <f>IF(Dvojce!J13="","",SUM(Dvojce!J13))</f>
        <v>55.44</v>
      </c>
      <c r="E13" s="279">
        <f>IF(D13="","",SUM(Dvojce!K13))</f>
        <v>1</v>
      </c>
      <c r="F13" s="213">
        <f>IF(Pú!F13="","",SUM(Pú!F13))</f>
        <v>27.621</v>
      </c>
      <c r="G13" s="279">
        <f>IF(F13="","",SUM(Pú!G13))</f>
        <v>4</v>
      </c>
      <c r="H13" s="278">
        <f>IF(4x60m!F13="","",SUM(4x60m!F13))</f>
        <v>48.617</v>
      </c>
      <c r="I13" s="279">
        <f>IF(H13="","",SUM(4x60m!G13))</f>
        <v>2</v>
      </c>
      <c r="J13" s="278">
        <f>IF(CTIF!G13="","",SUM(CTIF!G13))</f>
        <v>90.7</v>
      </c>
      <c r="K13" s="280">
        <f>IF(J13="","",SUM(CTIF!H13))</f>
        <v>2</v>
      </c>
      <c r="L13" s="282">
        <f t="shared" si="0"/>
        <v>9</v>
      </c>
      <c r="M13" s="216">
        <f>IF(L13="","",RANK(L13,L10:L17,1))</f>
        <v>2</v>
      </c>
      <c r="N13" s="14"/>
      <c r="O13" s="27"/>
      <c r="P13" s="27"/>
      <c r="Q13" s="31"/>
    </row>
    <row r="14" spans="1:17" ht="16.5" thickBot="1">
      <c r="A14" s="204"/>
      <c r="B14" s="211" t="s">
        <v>9</v>
      </c>
      <c r="C14" s="212" t="str">
        <f>IF('Seznam St.'!C14="","",'Seznam St.'!C14)</f>
        <v>Hlučín</v>
      </c>
      <c r="D14" s="278">
        <f>IF(Dvojce!J14="","",SUM(Dvojce!J14))</f>
      </c>
      <c r="E14" s="279">
        <f>IF(D14="","",SUM(Dvojce!K14))</f>
      </c>
      <c r="F14" s="213">
        <f>IF(Pú!F14="","",SUM(Pú!F14))</f>
      </c>
      <c r="G14" s="279">
        <f>IF(F14="","",SUM(Pú!G14))</f>
      </c>
      <c r="H14" s="278">
        <f>IF(4x60m!F14="","",SUM(4x60m!F14))</f>
      </c>
      <c r="I14" s="279">
        <f>IF(H14="","",SUM(4x60m!G14))</f>
      </c>
      <c r="J14" s="278">
        <f>IF(CTIF!G14="","",SUM(CTIF!G14))</f>
      </c>
      <c r="K14" s="280">
        <f>IF(J14="","",SUM(CTIF!H14))</f>
      </c>
      <c r="L14" s="282">
        <f t="shared" si="0"/>
      </c>
      <c r="M14" s="216">
        <f>IF(L14="","",RANK(L14,L9:L16,1))</f>
      </c>
      <c r="N14" s="14"/>
      <c r="O14" s="27"/>
      <c r="P14" s="27"/>
      <c r="Q14" s="31"/>
    </row>
    <row r="15" spans="1:17" ht="16.5" thickBot="1">
      <c r="A15" s="204"/>
      <c r="B15" s="211" t="s">
        <v>10</v>
      </c>
      <c r="C15" s="212" t="str">
        <f>IF('Seznam St.'!C15="","",'Seznam St.'!C15)</f>
        <v>Kozmice</v>
      </c>
      <c r="D15" s="278">
        <f>IF(Dvojce!J15="","",SUM(Dvojce!J15))</f>
        <v>73.47</v>
      </c>
      <c r="E15" s="279">
        <f>IF(D15="","",SUM(Dvojce!K15))</f>
        <v>4</v>
      </c>
      <c r="F15" s="213">
        <f>IF(Pú!F15="","",SUM(Pú!F15))</f>
        <v>22.8</v>
      </c>
      <c r="G15" s="279">
        <f>IF(F15="","",SUM(Pú!G15))</f>
        <v>1</v>
      </c>
      <c r="H15" s="278">
        <f>IF(4x60m!F15="","",SUM(4x60m!F15))</f>
        <v>56.676</v>
      </c>
      <c r="I15" s="279">
        <f>IF(H15="","",SUM(4x60m!G15))</f>
        <v>4</v>
      </c>
      <c r="J15" s="278">
        <f>IF(CTIF!G15="","",SUM(CTIF!G15))</f>
        <v>123.05</v>
      </c>
      <c r="K15" s="280">
        <f>IF(J15="","",SUM(CTIF!H15))</f>
        <v>4</v>
      </c>
      <c r="L15" s="282">
        <f t="shared" si="0"/>
        <v>13</v>
      </c>
      <c r="M15" s="216">
        <f>IF(L15="","",RANK(L15,L9:L16,1))</f>
        <v>4</v>
      </c>
      <c r="N15" s="14"/>
      <c r="O15" s="27"/>
      <c r="P15" s="27"/>
      <c r="Q15" s="31"/>
    </row>
    <row r="16" spans="1:17" ht="16.5" thickBot="1">
      <c r="A16" s="204"/>
      <c r="B16" s="217" t="s">
        <v>11</v>
      </c>
      <c r="C16" s="212" t="str">
        <f>IF('Seznam St.'!C16="","",'Seznam St.'!C16)</f>
        <v>Vřesina</v>
      </c>
      <c r="D16" s="278">
        <f>IF(Dvojce!J16="","",SUM(Dvojce!J16))</f>
      </c>
      <c r="E16" s="279">
        <f>IF(D16="","",SUM(Dvojce!K16))</f>
      </c>
      <c r="F16" s="283">
        <f>IF(Pú!F16="","",SUM(Pú!F16))</f>
      </c>
      <c r="G16" s="284">
        <f>IF(F16="","",SUM(Pú!G16))</f>
      </c>
      <c r="H16" s="278">
        <f>IF(4x60m!F16="","",SUM(4x60m!F16))</f>
      </c>
      <c r="I16" s="279">
        <f>IF(H16="","",SUM(4x60m!G16))</f>
      </c>
      <c r="J16" s="278">
        <f>IF(CTIF!G16="","",SUM(CTIF!G16))</f>
      </c>
      <c r="K16" s="280">
        <f>IF(J16="","",SUM(CTIF!H16))</f>
      </c>
      <c r="L16" s="285">
        <f t="shared" si="0"/>
      </c>
      <c r="M16" s="221">
        <f>IF(L16="","",RANK(L16,L9:L16,1))</f>
      </c>
      <c r="N16" s="14"/>
      <c r="O16" s="27"/>
      <c r="P16" s="27"/>
      <c r="Q16" s="31"/>
    </row>
    <row r="17" spans="1:17" ht="16.5" thickBot="1">
      <c r="A17" s="179" t="s">
        <v>44</v>
      </c>
      <c r="B17" s="61" t="s">
        <v>4</v>
      </c>
      <c r="C17" s="62" t="str">
        <f>IF('Seznam St.'!C17="","",'Seznam St.'!C17)</f>
        <v>Hať</v>
      </c>
      <c r="D17" s="151">
        <f>IF(Dvojce!J17="","",SUM(Dvojce!J17))</f>
        <v>74.5</v>
      </c>
      <c r="E17" s="63">
        <f>IF(D17="","",SUM(Dvojce!K17))</f>
        <v>2</v>
      </c>
      <c r="F17" s="153">
        <f>IF(Pú!F17="","",SUM(Pú!F17))</f>
        <v>30.023</v>
      </c>
      <c r="G17" s="63">
        <f>IF(F17="","",SUM(Pú!G17))</f>
        <v>1</v>
      </c>
      <c r="H17" s="151">
        <f>IF(4x60m!F17="","",SUM(4x60m!F17))</f>
        <v>63.63</v>
      </c>
      <c r="I17" s="63">
        <f>IF(H17="","",SUM(4x60m!G17))</f>
        <v>2</v>
      </c>
      <c r="J17" s="151">
        <f>IF(CTIF!G17="","",SUM(CTIF!G17))</f>
        <v>106.45</v>
      </c>
      <c r="K17" s="65">
        <f>IF(J17="","",SUM(CTIF!H17))</f>
        <v>1</v>
      </c>
      <c r="L17" s="66">
        <f t="shared" si="0"/>
        <v>6</v>
      </c>
      <c r="M17" s="51">
        <f>IF(L17="","",RANK(L17,L17:L20,1))</f>
        <v>1</v>
      </c>
      <c r="N17" s="14"/>
      <c r="O17" s="27"/>
      <c r="P17" s="27"/>
      <c r="Q17" s="31"/>
    </row>
    <row r="18" spans="1:17" ht="16.5" thickBot="1">
      <c r="A18" s="179"/>
      <c r="B18" s="58" t="s">
        <v>5</v>
      </c>
      <c r="C18" s="34" t="str">
        <f>IF('Seznam St.'!C18="","",'Seznam St.'!C18)</f>
        <v>Ludgeřovice</v>
      </c>
      <c r="D18" s="152">
        <f>IF(Dvojce!J18="","",SUM(Dvojce!J18))</f>
      </c>
      <c r="E18" s="49">
        <f>IF(D18="","",SUM(Dvojce!K18))</f>
      </c>
      <c r="F18" s="33">
        <f>IF(Pú!F18="","",SUM(Pú!F18))</f>
      </c>
      <c r="G18" s="49">
        <f>IF(F18="","",SUM(Pú!G18))</f>
      </c>
      <c r="H18" s="152">
        <f>IF(4x60m!F18="","",SUM(4x60m!F18))</f>
      </c>
      <c r="I18" s="49">
        <f>IF(H18="","",SUM(4x60m!G18))</f>
      </c>
      <c r="J18" s="152">
        <f>IF(CTIF!G18="","",SUM(CTIF!G18))</f>
      </c>
      <c r="K18" s="50">
        <f>IF(J18="","",SUM(CTIF!H18))</f>
      </c>
      <c r="L18" s="156">
        <f t="shared" si="0"/>
      </c>
      <c r="M18" s="46">
        <f>IF(L18="","",RANK(L18,L17:L20,1))</f>
      </c>
      <c r="N18" s="14"/>
      <c r="O18" s="27"/>
      <c r="P18" s="27"/>
      <c r="Q18" s="31"/>
    </row>
    <row r="19" spans="1:17" ht="16.5" thickBot="1">
      <c r="A19" s="179"/>
      <c r="B19" s="58" t="s">
        <v>6</v>
      </c>
      <c r="C19" s="34" t="str">
        <f>IF('Seznam St.'!C19="","",'Seznam St.'!C19)</f>
        <v>Markvartovice</v>
      </c>
      <c r="D19" s="152">
        <f>IF(Dvojce!J19="","",SUM(Dvojce!J19))</f>
        <v>61.28</v>
      </c>
      <c r="E19" s="49">
        <f>IF(D19="","",SUM(Dvojce!K19))</f>
        <v>1</v>
      </c>
      <c r="F19" s="33">
        <f>IF(Pú!F19="","",SUM(Pú!F19))</f>
        <v>0</v>
      </c>
      <c r="G19" s="49">
        <f>IF(F19="","",SUM(Pú!G19))</f>
        <v>2</v>
      </c>
      <c r="H19" s="152">
        <f>IF(4x60m!F19="","",SUM(4x60m!F19))</f>
        <v>50.322</v>
      </c>
      <c r="I19" s="49">
        <f>IF(H19="","",SUM(4x60m!G19))</f>
        <v>1</v>
      </c>
      <c r="J19" s="152">
        <f>IF(CTIF!G19="","",SUM(CTIF!G19))</f>
        <v>109.1</v>
      </c>
      <c r="K19" s="50">
        <f>IF(J19="","",SUM(CTIF!H19))</f>
        <v>2</v>
      </c>
      <c r="L19" s="156">
        <f t="shared" si="0"/>
        <v>6</v>
      </c>
      <c r="M19" s="46">
        <v>2</v>
      </c>
      <c r="N19" s="15"/>
      <c r="O19" s="28"/>
      <c r="P19" s="26"/>
      <c r="Q19" s="31"/>
    </row>
    <row r="20" spans="1:17" ht="16.5" thickBot="1">
      <c r="A20" s="179"/>
      <c r="B20" s="58" t="s">
        <v>7</v>
      </c>
      <c r="C20" s="34" t="str">
        <f>IF('Seznam St.'!C20="","",'Seznam St.'!C20)</f>
        <v>Šilheřovice</v>
      </c>
      <c r="D20" s="152">
        <f>IF(Dvojce!J20="","",SUM(Dvojce!J20))</f>
      </c>
      <c r="E20" s="49">
        <f>IF(D20="","",SUM(Dvojce!K20))</f>
      </c>
      <c r="F20" s="33">
        <f>IF(Pú!F20="","",SUM(Pú!F20))</f>
      </c>
      <c r="G20" s="49">
        <f>IF(F20="","",SUM(Pú!G20))</f>
      </c>
      <c r="H20" s="152">
        <f>IF(4x60m!F20="","",SUM(4x60m!F20))</f>
      </c>
      <c r="I20" s="49">
        <f>IF(H20="","",SUM(4x60m!G20))</f>
      </c>
      <c r="J20" s="152">
        <f>IF(CTIF!G20="","",SUM(CTIF!G20))</f>
      </c>
      <c r="K20" s="50">
        <f>IF(J20="","",SUM(CTIF!H20))</f>
      </c>
      <c r="L20" s="157">
        <f t="shared" si="0"/>
      </c>
      <c r="M20" s="46">
        <f>IF(L20="","",RANK(L20,L18:L21,1))</f>
      </c>
      <c r="N20" s="15"/>
      <c r="O20" s="28"/>
      <c r="P20" s="26"/>
      <c r="Q20" s="31"/>
    </row>
    <row r="21" spans="1:17" ht="15.75">
      <c r="A21" s="98"/>
      <c r="B21" s="94"/>
      <c r="C21" s="99"/>
      <c r="D21" s="95"/>
      <c r="E21" s="111"/>
      <c r="F21" s="112"/>
      <c r="G21" s="111"/>
      <c r="H21" s="95"/>
      <c r="I21" s="111"/>
      <c r="J21" s="95"/>
      <c r="K21" s="111"/>
      <c r="L21" s="113"/>
      <c r="M21" s="97"/>
      <c r="N21" s="109"/>
      <c r="O21" s="26"/>
      <c r="P21" s="26"/>
      <c r="Q21" s="31"/>
    </row>
    <row r="22" spans="1:17" ht="15.75">
      <c r="A22" s="93"/>
      <c r="B22" s="103"/>
      <c r="C22" s="59"/>
      <c r="D22" s="42"/>
      <c r="E22" s="60"/>
      <c r="F22" s="114"/>
      <c r="G22" s="60"/>
      <c r="H22" s="42"/>
      <c r="I22" s="60"/>
      <c r="J22" s="42"/>
      <c r="K22" s="60"/>
      <c r="L22" s="40"/>
      <c r="M22" s="41"/>
      <c r="N22" s="109"/>
      <c r="O22" s="26"/>
      <c r="P22" s="26"/>
      <c r="Q22" s="31"/>
    </row>
    <row r="23" spans="1:17" ht="15.75">
      <c r="A23" s="93"/>
      <c r="B23" s="4"/>
      <c r="C23" s="59"/>
      <c r="D23" s="42"/>
      <c r="E23" s="60"/>
      <c r="F23" s="114"/>
      <c r="G23" s="60"/>
      <c r="H23" s="42"/>
      <c r="I23" s="60"/>
      <c r="J23" s="42"/>
      <c r="K23" s="60"/>
      <c r="L23" s="40"/>
      <c r="M23" s="41"/>
      <c r="N23" s="109"/>
      <c r="O23" s="26"/>
      <c r="P23" s="26"/>
      <c r="Q23" s="31"/>
    </row>
    <row r="24" spans="1:17" ht="15.75">
      <c r="A24" s="93"/>
      <c r="B24" s="4"/>
      <c r="C24" s="59"/>
      <c r="D24" s="42"/>
      <c r="E24" s="60"/>
      <c r="F24" s="114"/>
      <c r="G24" s="60"/>
      <c r="H24" s="42"/>
      <c r="I24" s="60"/>
      <c r="J24" s="42"/>
      <c r="K24" s="60"/>
      <c r="L24" s="40"/>
      <c r="M24" s="41"/>
      <c r="N24" s="110"/>
      <c r="O24" s="26"/>
      <c r="P24" s="26"/>
      <c r="Q24" s="31"/>
    </row>
    <row r="25" spans="1:17" ht="15.75">
      <c r="A25" s="93"/>
      <c r="B25" s="4"/>
      <c r="C25" s="59"/>
      <c r="D25" s="42"/>
      <c r="E25" s="60"/>
      <c r="F25" s="114"/>
      <c r="G25" s="60"/>
      <c r="H25" s="42"/>
      <c r="I25" s="60"/>
      <c r="J25" s="42"/>
      <c r="K25" s="60"/>
      <c r="L25" s="40"/>
      <c r="M25" s="41"/>
      <c r="N25" s="110"/>
      <c r="O25" s="26"/>
      <c r="P25" s="26"/>
      <c r="Q25" s="31"/>
    </row>
    <row r="26" spans="3:13" ht="15.75">
      <c r="C26" s="115"/>
      <c r="D26" s="115"/>
      <c r="E26" s="116"/>
      <c r="F26" s="115"/>
      <c r="G26" s="116"/>
      <c r="H26" s="115"/>
      <c r="I26" s="117"/>
      <c r="J26" s="118"/>
      <c r="K26" s="117"/>
      <c r="L26" s="119"/>
      <c r="M26" s="120"/>
    </row>
    <row r="27" spans="3:13" ht="15.75">
      <c r="C27" s="115"/>
      <c r="D27" s="115"/>
      <c r="E27" s="116"/>
      <c r="F27" s="115"/>
      <c r="G27" s="116"/>
      <c r="H27" s="115"/>
      <c r="I27" s="117"/>
      <c r="J27" s="118"/>
      <c r="K27" s="117"/>
      <c r="L27" s="119"/>
      <c r="M27" s="120"/>
    </row>
  </sheetData>
  <sheetProtection/>
  <mergeCells count="14">
    <mergeCell ref="A4:A8"/>
    <mergeCell ref="A9:A16"/>
    <mergeCell ref="A17:A20"/>
    <mergeCell ref="A2:A3"/>
    <mergeCell ref="D2:E2"/>
    <mergeCell ref="J2:K2"/>
    <mergeCell ref="O1:Q1"/>
    <mergeCell ref="M2:M3"/>
    <mergeCell ref="B1:M1"/>
    <mergeCell ref="B2:B3"/>
    <mergeCell ref="C2:C3"/>
    <mergeCell ref="L2:L3"/>
    <mergeCell ref="F2:G2"/>
    <mergeCell ref="H2:I2"/>
  </mergeCells>
  <printOptions horizontalCentered="1"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2024-05-08T14:52:39Z</cp:lastPrinted>
  <dcterms:created xsi:type="dcterms:W3CDTF">2010-08-15T10:37:25Z</dcterms:created>
  <dcterms:modified xsi:type="dcterms:W3CDTF">2024-05-08T14:54:25Z</dcterms:modified>
  <cp:category/>
  <cp:version/>
  <cp:contentType/>
  <cp:contentStatus/>
</cp:coreProperties>
</file>